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4to trimestre\"/>
    </mc:Choice>
  </mc:AlternateContent>
  <xr:revisionPtr revIDLastSave="0" documentId="13_ncr:1_{1DF199E7-6618-45A4-A5C6-05D11D40F032}" xr6:coauthVersionLast="46" xr6:coauthVersionMax="46" xr10:uidLastSave="{00000000-0000-0000-0000-000000000000}"/>
  <bookViews>
    <workbookView xWindow="-120" yWindow="-120" windowWidth="24240" windowHeight="13140" xr2:uid="{C8EEEC3E-357E-4774-842F-648D0D1EDCFB}"/>
  </bookViews>
  <sheets>
    <sheet name="GASTOS DE ADMINISTRACIÓ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N32" i="1"/>
  <c r="M32" i="1"/>
  <c r="P32" i="1" s="1"/>
  <c r="O31" i="1"/>
  <c r="N31" i="1"/>
  <c r="M31" i="1"/>
  <c r="P31" i="1" s="1"/>
  <c r="O30" i="1"/>
  <c r="N30" i="1"/>
  <c r="M30" i="1"/>
  <c r="P30" i="1" s="1"/>
  <c r="P29" i="1"/>
  <c r="P28" i="1"/>
  <c r="P26" i="1"/>
  <c r="P25" i="1"/>
  <c r="O24" i="1"/>
  <c r="O34" i="1" s="1"/>
  <c r="N24" i="1"/>
  <c r="M24" i="1"/>
  <c r="M34" i="1" s="1"/>
  <c r="L34" i="1"/>
  <c r="K34" i="1"/>
  <c r="J34" i="1"/>
  <c r="I34" i="1"/>
  <c r="H34" i="1"/>
  <c r="G34" i="1"/>
  <c r="F34" i="1"/>
  <c r="F35" i="1" s="1"/>
  <c r="E34" i="1"/>
  <c r="E35" i="1" s="1"/>
  <c r="D34" i="1"/>
  <c r="D35" i="1" s="1"/>
  <c r="P16" i="1"/>
  <c r="P15" i="1"/>
  <c r="P14" i="1"/>
  <c r="F36" i="1"/>
  <c r="P24" i="1" l="1"/>
  <c r="N34" i="1"/>
  <c r="N35" i="1" s="1"/>
  <c r="P35" i="1" s="1"/>
  <c r="D36" i="1"/>
  <c r="H36" i="1"/>
  <c r="H35" i="1"/>
  <c r="J36" i="1"/>
  <c r="J35" i="1"/>
  <c r="L36" i="1"/>
  <c r="L35" i="1"/>
  <c r="N36" i="1"/>
  <c r="G35" i="1"/>
  <c r="G36" i="1"/>
  <c r="I35" i="1"/>
  <c r="I36" i="1"/>
  <c r="K35" i="1"/>
  <c r="K36" i="1"/>
  <c r="M35" i="1"/>
  <c r="M36" i="1"/>
  <c r="O35" i="1"/>
  <c r="O36" i="1"/>
  <c r="P13" i="1"/>
  <c r="P17" i="1" s="1"/>
  <c r="E36" i="1"/>
  <c r="P34" i="1"/>
  <c r="P27" i="1" l="1"/>
  <c r="P18" i="1"/>
  <c r="P36" i="1" s="1"/>
</calcChain>
</file>

<file path=xl/sharedStrings.xml><?xml version="1.0" encoding="utf-8"?>
<sst xmlns="http://schemas.openxmlformats.org/spreadsheetml/2006/main" count="38" uniqueCount="37">
  <si>
    <t>ADMINISTRACION DE LA BENEFICENCIA PUBLICA DEL ESTADO DE COLIMA</t>
  </si>
  <si>
    <t xml:space="preserve"> INGRESOS Y EGRESOS 2020</t>
  </si>
  <si>
    <t>Aprobado el :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</si>
  <si>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</si>
  <si>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</si>
  <si>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</si>
  <si>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</si>
  <si>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</si>
  <si>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</si>
  <si>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</si>
  <si>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</si>
  <si>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</si>
  <si>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</si>
  <si>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</si>
  <si>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</si>
  <si>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</si>
  <si>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</si>
  <si>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MONTO (PESOS)</t>
  </si>
  <si>
    <t>INGRESOS</t>
  </si>
  <si>
    <t>Cuotas  de recuperacion</t>
  </si>
  <si>
    <t>Recurso Federal</t>
  </si>
  <si>
    <t>Otros</t>
  </si>
  <si>
    <t>Subtotal</t>
  </si>
  <si>
    <t>INGRESO DISPONIBLE</t>
  </si>
  <si>
    <t>EGRESOS</t>
  </si>
  <si>
    <t>DE LA ACTIVIDAD</t>
  </si>
  <si>
    <t>01.-Apoyo a pacientes</t>
  </si>
  <si>
    <t>Cuotas</t>
  </si>
  <si>
    <t>R. federal</t>
  </si>
  <si>
    <t>Recurso 5%</t>
  </si>
  <si>
    <t>02.-Reservas especiales</t>
  </si>
  <si>
    <t>04.-Otros</t>
  </si>
  <si>
    <t>DE OPERACIÓN</t>
  </si>
  <si>
    <t>01.-Gastos Imprevistos</t>
  </si>
  <si>
    <t>02.-Gasolina</t>
  </si>
  <si>
    <t>03.-Impuestos.</t>
  </si>
  <si>
    <t>EGRESO 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</si>
</sst>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d\-mm\-yy;@"/>
    <numFmt numFmtId="165" formatCode="#,##0.00;[Red]#,##0.00"/>
    <numFmt numFmtId="166" formatCode="[$$-80A]#,##0.00"/>
    <numFmt numFmtId="167" formatCode="#,##0.0;[Red]#,##0.0"/>
    <numFmt numFmtId="168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Britannic Bold"/>
      <family val="2"/>
    </font>
    <font>
      <i/>
      <sz val="9"/>
      <color theme="1"/>
      <name val="Calibri"/>
      <family val="2"/>
      <scheme val="minor"/>
    </font>
    <font>
      <b/>
      <sz val="9"/>
      <color theme="1"/>
      <name val="Bernard MT Condensed"/>
      <family val="1"/>
    </font>
    <font>
      <b/>
      <sz val="9"/>
      <color theme="1"/>
      <name val="Berlin Sans FB Demi"/>
      <family val="2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43" fontId="2" fillId="0" borderId="0" xfId="1" applyFont="1"/>
    <xf numFmtId="43" fontId="4" fillId="0" borderId="0" xfId="1" applyFont="1" applyAlignment="1"/>
    <xf numFmtId="0" fontId="4" fillId="0" borderId="0" xfId="0" applyFont="1"/>
    <xf numFmtId="0" fontId="4" fillId="0" borderId="2" xfId="0" applyFont="1" applyBorder="1"/>
    <xf numFmtId="0" fontId="2" fillId="0" borderId="2" xfId="0" applyFont="1" applyBorder="1"/>
    <xf numFmtId="43" fontId="2" fillId="0" borderId="2" xfId="1" applyFont="1" applyBorder="1"/>
    <xf numFmtId="164" fontId="3" fillId="0" borderId="0" xfId="0" applyNumberFormat="1" applyFo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165" fontId="2" fillId="0" borderId="3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8" xfId="0" applyFont="1" applyBorder="1"/>
    <xf numFmtId="166" fontId="2" fillId="0" borderId="7" xfId="1" applyNumberFormat="1" applyFont="1" applyBorder="1" applyAlignment="1">
      <alignment horizontal="center"/>
    </xf>
    <xf numFmtId="166" fontId="2" fillId="0" borderId="11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9" fontId="2" fillId="0" borderId="0" xfId="0" applyNumberFormat="1" applyFont="1" applyAlignment="1">
      <alignment horizontal="right"/>
    </xf>
    <xf numFmtId="0" fontId="2" fillId="0" borderId="7" xfId="0" applyFont="1" applyBorder="1"/>
    <xf numFmtId="0" fontId="6" fillId="0" borderId="8" xfId="0" applyFont="1" applyBorder="1" applyAlignment="1">
      <alignment horizontal="right"/>
    </xf>
    <xf numFmtId="166" fontId="6" fillId="0" borderId="12" xfId="1" applyNumberFormat="1" applyFont="1" applyBorder="1" applyAlignment="1">
      <alignment horizontal="center"/>
    </xf>
    <xf numFmtId="166" fontId="3" fillId="0" borderId="13" xfId="1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0" xfId="0" applyFont="1"/>
    <xf numFmtId="0" fontId="7" fillId="0" borderId="8" xfId="0" applyFont="1" applyBorder="1" applyAlignment="1">
      <alignment horizontal="right"/>
    </xf>
    <xf numFmtId="166" fontId="3" fillId="0" borderId="9" xfId="1" applyNumberFormat="1" applyFont="1" applyBorder="1" applyAlignment="1">
      <alignment horizontal="center"/>
    </xf>
    <xf numFmtId="166" fontId="3" fillId="0" borderId="10" xfId="1" applyNumberFormat="1" applyFont="1" applyBorder="1" applyAlignment="1">
      <alignment horizontal="center"/>
    </xf>
    <xf numFmtId="166" fontId="2" fillId="0" borderId="6" xfId="1" applyNumberFormat="1" applyFont="1" applyBorder="1" applyAlignment="1">
      <alignment horizontal="center"/>
    </xf>
    <xf numFmtId="166" fontId="2" fillId="0" borderId="8" xfId="1" applyNumberFormat="1" applyFont="1" applyBorder="1" applyAlignment="1">
      <alignment horizontal="center"/>
    </xf>
    <xf numFmtId="4" fontId="2" fillId="0" borderId="0" xfId="0" applyNumberFormat="1" applyFont="1"/>
    <xf numFmtId="0" fontId="5" fillId="0" borderId="7" xfId="0" applyFont="1" applyBorder="1" applyAlignment="1">
      <alignment horizontal="left"/>
    </xf>
    <xf numFmtId="0" fontId="3" fillId="0" borderId="7" xfId="0" applyFont="1" applyBorder="1"/>
    <xf numFmtId="166" fontId="2" fillId="0" borderId="11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0" fontId="2" fillId="0" borderId="11" xfId="0" applyFont="1" applyBorder="1"/>
    <xf numFmtId="166" fontId="2" fillId="0" borderId="11" xfId="0" applyNumberFormat="1" applyFont="1" applyBorder="1"/>
    <xf numFmtId="166" fontId="3" fillId="0" borderId="11" xfId="0" applyNumberFormat="1" applyFont="1" applyBorder="1" applyAlignment="1">
      <alignment horizontal="center"/>
    </xf>
    <xf numFmtId="166" fontId="2" fillId="0" borderId="0" xfId="0" applyNumberFormat="1" applyFont="1"/>
    <xf numFmtId="167" fontId="2" fillId="0" borderId="0" xfId="0" applyNumberFormat="1" applyFont="1"/>
    <xf numFmtId="0" fontId="2" fillId="0" borderId="9" xfId="0" applyFont="1" applyBorder="1"/>
    <xf numFmtId="0" fontId="2" fillId="0" borderId="1" xfId="0" applyFont="1" applyBorder="1"/>
    <xf numFmtId="0" fontId="2" fillId="0" borderId="14" xfId="0" applyFont="1" applyBorder="1"/>
    <xf numFmtId="166" fontId="3" fillId="0" borderId="15" xfId="1" applyNumberFormat="1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166" fontId="2" fillId="0" borderId="9" xfId="1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7" xfId="0" applyFont="1" applyBorder="1"/>
    <xf numFmtId="166" fontId="3" fillId="3" borderId="18" xfId="1" applyNumberFormat="1" applyFont="1" applyFill="1" applyBorder="1" applyAlignment="1">
      <alignment horizontal="center"/>
    </xf>
    <xf numFmtId="165" fontId="2" fillId="0" borderId="0" xfId="0" applyNumberFormat="1" applyFont="1"/>
    <xf numFmtId="4" fontId="8" fillId="4" borderId="0" xfId="1" applyNumberFormat="1" applyFont="1" applyFill="1" applyBorder="1"/>
    <xf numFmtId="0" fontId="9" fillId="0" borderId="0" xfId="0" applyFont="1"/>
    <xf numFmtId="0" fontId="10" fillId="0" borderId="0" xfId="0" applyFont="1"/>
    <xf numFmtId="165" fontId="10" fillId="0" borderId="0" xfId="0" applyNumberFormat="1" applyFont="1"/>
    <xf numFmtId="168" fontId="10" fillId="0" borderId="0" xfId="0" applyNumberFormat="1" applyFont="1"/>
    <xf numFmtId="0" fontId="3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ocuments\Respaldo%20Magda\magda\2020\CHEQUES%202020.%20CTA.377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INGRESOS- EGERSOS 2020.PLAN."/>
      <sheetName val="INGRESOS- EGERSOSs 2020"/>
      <sheetName val="INGRESOS-EGRESOS 2020"/>
      <sheetName val="ENERO"/>
      <sheetName val="DICIEMBRE"/>
      <sheetName val="FEBRERO"/>
      <sheetName val="MARZO"/>
      <sheetName val="ABRIL"/>
      <sheetName val="MAYO"/>
      <sheetName val="JUNIO"/>
      <sheetName val="JULIO"/>
      <sheetName val="AGOSTO"/>
      <sheetName val="SEPTIMBRE"/>
      <sheetName val="octubre"/>
      <sheetName val="NOVIEMBRE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40">
          <cell r="G40">
            <v>1808.3899999999999</v>
          </cell>
        </row>
        <row r="41">
          <cell r="G41">
            <v>57840.01</v>
          </cell>
        </row>
        <row r="42">
          <cell r="G42">
            <v>2500</v>
          </cell>
        </row>
        <row r="43">
          <cell r="G43">
            <v>111</v>
          </cell>
        </row>
        <row r="45">
          <cell r="G45">
            <v>4900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G41">
            <v>25319.21</v>
          </cell>
        </row>
        <row r="42">
          <cell r="G42">
            <v>49824.34</v>
          </cell>
        </row>
        <row r="43">
          <cell r="G43">
            <v>5000</v>
          </cell>
        </row>
        <row r="44">
          <cell r="G44">
            <v>0</v>
          </cell>
        </row>
        <row r="46">
          <cell r="G46">
            <v>14700</v>
          </cell>
        </row>
      </sheetData>
      <sheetData sheetId="15">
        <row r="35">
          <cell r="G35">
            <v>16479</v>
          </cell>
        </row>
        <row r="36">
          <cell r="G36">
            <v>42480.84</v>
          </cell>
        </row>
        <row r="37">
          <cell r="G37"/>
        </row>
        <row r="38">
          <cell r="G38">
            <v>167</v>
          </cell>
        </row>
        <row r="40">
          <cell r="G40"/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5DA79-7F2A-404E-A80E-7743E6CF35A2}">
  <dimension ref="A1:Q47"/>
  <sheetViews>
    <sheetView tabSelected="1" topLeftCell="A7" workbookViewId="0">
      <selection activeCell="Q38" sqref="Q38"/>
    </sheetView>
  </sheetViews>
  <sheetFormatPr baseColWidth="10" defaultRowHeight="12" x14ac:dyDescent="0.2"/>
  <cols>
    <col min="1" max="1" width="11.42578125" style="1"/>
    <col min="2" max="2" width="13.7109375" style="1" customWidth="1"/>
    <col min="3" max="3" width="11.85546875" style="1" customWidth="1"/>
    <col min="4" max="4" width="13" style="1" bestFit="1" customWidth="1"/>
    <col min="5" max="5" width="10.85546875" style="1" bestFit="1" customWidth="1"/>
    <col min="6" max="6" width="11.140625" style="1" bestFit="1" customWidth="1"/>
    <col min="7" max="7" width="11.5703125" style="1" bestFit="1" customWidth="1"/>
    <col min="8" max="8" width="10.140625" style="1" bestFit="1" customWidth="1"/>
    <col min="9" max="9" width="9.85546875" style="1" bestFit="1" customWidth="1"/>
    <col min="10" max="10" width="10" style="1" bestFit="1" customWidth="1"/>
    <col min="11" max="11" width="10.140625" style="1" bestFit="1" customWidth="1"/>
    <col min="12" max="12" width="10.28515625" style="1" bestFit="1" customWidth="1"/>
    <col min="13" max="14" width="10.140625" style="1" bestFit="1" customWidth="1"/>
    <col min="15" max="15" width="10.28515625" style="1" bestFit="1" customWidth="1"/>
    <col min="16" max="16" width="12.5703125" style="1" bestFit="1" customWidth="1"/>
    <col min="17" max="16384" width="11.42578125" style="1"/>
  </cols>
  <sheetData>
    <row r="1" spans="1:16" x14ac:dyDescent="0.2">
      <c r="D1" s="2"/>
    </row>
    <row r="2" spans="1:16" ht="12.75" thickBo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x14ac:dyDescent="0.2">
      <c r="D3" s="2"/>
    </row>
    <row r="4" spans="1:16" x14ac:dyDescent="0.2">
      <c r="D4" s="2"/>
    </row>
    <row r="5" spans="1:16" x14ac:dyDescent="0.2">
      <c r="D5" s="3"/>
      <c r="E5" s="4"/>
      <c r="F5" s="4"/>
      <c r="G5" s="4"/>
      <c r="H5" s="4"/>
      <c r="I5" s="4"/>
      <c r="J5" s="4"/>
    </row>
    <row r="6" spans="1:16" x14ac:dyDescent="0.2">
      <c r="D6" s="2"/>
    </row>
    <row r="7" spans="1:16" x14ac:dyDescent="0.2">
      <c r="A7" s="5" t="s">
        <v>1</v>
      </c>
      <c r="B7" s="5"/>
      <c r="C7" s="6"/>
      <c r="D7" s="7"/>
      <c r="E7" s="6"/>
      <c r="G7" s="1" t="s">
        <v>2</v>
      </c>
      <c r="P7" s="8">
        <v>44196</v>
      </c>
    </row>
    <row r="8" spans="1:16" ht="12.75" thickBot="1" x14ac:dyDescent="0.25">
      <c r="A8" s="9"/>
      <c r="B8" s="9"/>
      <c r="C8" s="9"/>
      <c r="D8" s="10"/>
      <c r="E8" s="9"/>
      <c r="F8" s="9"/>
      <c r="G8" s="9"/>
      <c r="H8" s="9"/>
      <c r="I8" s="9"/>
    </row>
    <row r="9" spans="1:16" ht="12" customHeight="1" x14ac:dyDescent="0.2">
      <c r="A9" s="71" t="s">
        <v>3</v>
      </c>
      <c r="B9" s="72"/>
      <c r="C9" s="73"/>
      <c r="D9" s="11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  <c r="K9" s="12" t="s">
        <v>11</v>
      </c>
      <c r="L9" s="12" t="s">
        <v>12</v>
      </c>
      <c r="M9" s="12" t="s">
        <v>13</v>
      </c>
      <c r="N9" s="12" t="s">
        <v>14</v>
      </c>
      <c r="O9" s="12" t="s">
        <v>15</v>
      </c>
      <c r="P9" s="77" t="s">
        <v>16</v>
      </c>
    </row>
    <row r="10" spans="1:16" ht="12.75" thickBot="1" x14ac:dyDescent="0.25">
      <c r="A10" s="74"/>
      <c r="B10" s="75"/>
      <c r="C10" s="76"/>
      <c r="D10" s="13" t="s">
        <v>17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78"/>
    </row>
    <row r="11" spans="1:16" x14ac:dyDescent="0.2">
      <c r="A11" s="15" t="s">
        <v>18</v>
      </c>
      <c r="B11" s="16"/>
      <c r="C11" s="17"/>
      <c r="D11" s="18"/>
      <c r="E11" s="19"/>
      <c r="F11" s="19"/>
      <c r="G11" s="20"/>
      <c r="H11" s="19"/>
      <c r="I11" s="19"/>
      <c r="J11" s="18"/>
      <c r="K11" s="19"/>
      <c r="L11" s="20"/>
      <c r="M11" s="18"/>
      <c r="N11" s="19"/>
      <c r="O11" s="20"/>
      <c r="P11" s="21"/>
    </row>
    <row r="12" spans="1:16" x14ac:dyDescent="0.2">
      <c r="A12" s="22" t="s">
        <v>19</v>
      </c>
      <c r="B12" s="23"/>
      <c r="C12" s="24"/>
      <c r="D12" s="25"/>
      <c r="E12" s="26"/>
      <c r="F12" s="26"/>
      <c r="G12" s="27"/>
      <c r="H12" s="26"/>
      <c r="I12" s="26"/>
      <c r="J12" s="25"/>
      <c r="K12" s="26"/>
      <c r="L12" s="27"/>
      <c r="M12" s="25"/>
      <c r="N12" s="26"/>
      <c r="O12" s="27"/>
      <c r="P12" s="28"/>
    </row>
    <row r="13" spans="1:16" x14ac:dyDescent="0.2">
      <c r="A13" s="22"/>
      <c r="B13" s="29">
        <v>0.05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8">
        <f>SUM(D13:O13)</f>
        <v>0</v>
      </c>
    </row>
    <row r="14" spans="1:16" x14ac:dyDescent="0.2">
      <c r="A14" s="22"/>
      <c r="B14" s="29">
        <v>0.1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8">
        <f t="shared" ref="P14:P16" si="0">SUM(D14:O14)</f>
        <v>0</v>
      </c>
    </row>
    <row r="15" spans="1:16" x14ac:dyDescent="0.2">
      <c r="A15" s="30" t="s">
        <v>20</v>
      </c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8">
        <f t="shared" si="0"/>
        <v>0</v>
      </c>
    </row>
    <row r="16" spans="1:16" ht="12.75" thickBot="1" x14ac:dyDescent="0.25">
      <c r="A16" s="30" t="s">
        <v>21</v>
      </c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8">
        <f t="shared" si="0"/>
        <v>0</v>
      </c>
    </row>
    <row r="17" spans="1:17" ht="12.75" thickBot="1" x14ac:dyDescent="0.25">
      <c r="A17" s="30"/>
      <c r="C17" s="31" t="s">
        <v>22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>
        <f>SUM(P13:P16)</f>
        <v>0</v>
      </c>
    </row>
    <row r="18" spans="1:17" ht="13.5" thickBot="1" x14ac:dyDescent="0.25">
      <c r="A18" s="34"/>
      <c r="B18" s="35"/>
      <c r="C18" s="36" t="s">
        <v>23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>
        <f>SUM(D18:O18)</f>
        <v>0</v>
      </c>
    </row>
    <row r="19" spans="1:17" x14ac:dyDescent="0.2">
      <c r="A19" s="30"/>
      <c r="C19" s="24"/>
      <c r="D19" s="25"/>
      <c r="E19" s="26"/>
      <c r="F19" s="26"/>
      <c r="G19" s="27"/>
      <c r="H19" s="26"/>
      <c r="I19" s="26"/>
      <c r="J19" s="25"/>
      <c r="K19" s="26"/>
      <c r="L19" s="27"/>
      <c r="M19" s="39"/>
      <c r="N19" s="40"/>
      <c r="O19" s="27"/>
      <c r="P19" s="28"/>
      <c r="Q19" s="41"/>
    </row>
    <row r="20" spans="1:17" x14ac:dyDescent="0.2">
      <c r="A20" s="30"/>
      <c r="C20" s="24"/>
      <c r="D20" s="25"/>
      <c r="E20" s="26"/>
      <c r="F20" s="26"/>
      <c r="G20" s="27"/>
      <c r="H20" s="26"/>
      <c r="I20" s="26"/>
      <c r="J20" s="25"/>
      <c r="K20" s="26"/>
      <c r="L20" s="27"/>
      <c r="M20" s="26"/>
      <c r="N20" s="26"/>
      <c r="O20" s="27"/>
      <c r="P20" s="28"/>
    </row>
    <row r="21" spans="1:17" x14ac:dyDescent="0.2">
      <c r="A21" s="42" t="s">
        <v>24</v>
      </c>
      <c r="C21" s="24"/>
      <c r="D21" s="25"/>
      <c r="E21" s="26"/>
      <c r="F21" s="40"/>
      <c r="G21" s="27"/>
      <c r="H21" s="26"/>
      <c r="I21" s="26"/>
      <c r="J21" s="25"/>
      <c r="K21" s="26"/>
      <c r="L21" s="27"/>
      <c r="M21" s="26"/>
      <c r="N21" s="26"/>
      <c r="O21" s="27"/>
      <c r="P21" s="28"/>
    </row>
    <row r="22" spans="1:17" x14ac:dyDescent="0.2">
      <c r="A22" s="43" t="s">
        <v>25</v>
      </c>
      <c r="C22" s="24"/>
      <c r="D22" s="44"/>
      <c r="E22" s="44"/>
      <c r="F22" s="44"/>
      <c r="G22" s="44"/>
      <c r="H22" s="44"/>
      <c r="I22" s="45"/>
      <c r="J22" s="46"/>
      <c r="K22" s="44"/>
      <c r="L22" s="47"/>
      <c r="M22" s="44"/>
      <c r="N22" s="44"/>
      <c r="O22" s="44"/>
      <c r="P22" s="48"/>
    </row>
    <row r="23" spans="1:17" x14ac:dyDescent="0.2">
      <c r="A23" s="30" t="s">
        <v>26</v>
      </c>
      <c r="C23" s="24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7" x14ac:dyDescent="0.2">
      <c r="A24" s="30"/>
      <c r="C24" s="24" t="s">
        <v>27</v>
      </c>
      <c r="D24" s="50"/>
      <c r="E24" s="50"/>
      <c r="F24" s="50"/>
      <c r="G24" s="50"/>
      <c r="H24" s="50"/>
      <c r="I24" s="50"/>
      <c r="J24" s="50"/>
      <c r="K24" s="50"/>
      <c r="L24" s="50"/>
      <c r="M24" s="50">
        <f>[1]octubre!G41+[1]octubre!G42</f>
        <v>75143.549999999988</v>
      </c>
      <c r="N24" s="50">
        <f>[1]NOVIEMBRE!G35+[1]NOVIEMBRE!G36</f>
        <v>58959.839999999997</v>
      </c>
      <c r="O24" s="50">
        <f>[1]DICIEMBRE!G40+[1]DICIEMBRE!G41</f>
        <v>59648.4</v>
      </c>
      <c r="P24" s="51">
        <f>SUM(D24:O24)</f>
        <v>193751.78999999998</v>
      </c>
    </row>
    <row r="25" spans="1:17" x14ac:dyDescent="0.2">
      <c r="A25" s="30"/>
      <c r="C25" s="24" t="s">
        <v>28</v>
      </c>
      <c r="D25" s="25"/>
      <c r="E25" s="25"/>
      <c r="F25" s="25"/>
      <c r="G25" s="25"/>
      <c r="H25" s="25"/>
      <c r="I25" s="26"/>
      <c r="J25" s="27"/>
      <c r="K25" s="25"/>
      <c r="L25" s="25"/>
      <c r="M25" s="25"/>
      <c r="N25" s="25"/>
      <c r="O25" s="25"/>
      <c r="P25" s="51">
        <f t="shared" ref="P25:P26" si="1">SUM(D25:O25)</f>
        <v>0</v>
      </c>
      <c r="Q25" s="52"/>
    </row>
    <row r="26" spans="1:17" x14ac:dyDescent="0.2">
      <c r="A26" s="30"/>
      <c r="C26" s="24" t="s">
        <v>29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51">
        <f t="shared" si="1"/>
        <v>0</v>
      </c>
    </row>
    <row r="27" spans="1:17" x14ac:dyDescent="0.2">
      <c r="A27" s="30" t="s">
        <v>30</v>
      </c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51">
        <f>SUM(D27:O27)</f>
        <v>0</v>
      </c>
    </row>
    <row r="28" spans="1:17" x14ac:dyDescent="0.2">
      <c r="A28" s="30" t="s">
        <v>31</v>
      </c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51">
        <f t="shared" ref="P28:P29" si="2">SUM(D28:O28)</f>
        <v>0</v>
      </c>
    </row>
    <row r="29" spans="1:17" x14ac:dyDescent="0.2">
      <c r="A29" s="43" t="s">
        <v>32</v>
      </c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51">
        <f t="shared" si="2"/>
        <v>0</v>
      </c>
    </row>
    <row r="30" spans="1:17" x14ac:dyDescent="0.2">
      <c r="A30" s="30" t="s">
        <v>33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>
        <f>[1]octubre!G46</f>
        <v>14700</v>
      </c>
      <c r="N30" s="25">
        <f>[1]NOVIEMBRE!G40</f>
        <v>0</v>
      </c>
      <c r="O30" s="25">
        <f>[1]DICIEMBRE!G45</f>
        <v>4900</v>
      </c>
      <c r="P30" s="51">
        <f>SUM(D30:O30)</f>
        <v>19600</v>
      </c>
      <c r="Q30" s="53"/>
    </row>
    <row r="31" spans="1:17" x14ac:dyDescent="0.2">
      <c r="A31" s="22" t="s">
        <v>34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>
        <f>[1]octubre!G43</f>
        <v>5000</v>
      </c>
      <c r="N31" s="25">
        <f>[1]NOVIEMBRE!G37</f>
        <v>0</v>
      </c>
      <c r="O31" s="25">
        <f>[1]DICIEMBRE!G42</f>
        <v>2500</v>
      </c>
      <c r="P31" s="51">
        <f>SUM(D31:O31)</f>
        <v>7500</v>
      </c>
    </row>
    <row r="32" spans="1:17" x14ac:dyDescent="0.2">
      <c r="A32" s="22" t="s">
        <v>35</v>
      </c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>
        <f>[1]octubre!G44</f>
        <v>0</v>
      </c>
      <c r="N32" s="25">
        <f>[1]NOVIEMBRE!G38</f>
        <v>167</v>
      </c>
      <c r="O32" s="25">
        <f>[1]DICIEMBRE!G43</f>
        <v>111</v>
      </c>
      <c r="P32" s="51">
        <f>SUM(D32:O32)</f>
        <v>278</v>
      </c>
    </row>
    <row r="33" spans="1:17" ht="12.75" thickBot="1" x14ac:dyDescent="0.25">
      <c r="A33" s="22" t="s">
        <v>31</v>
      </c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48"/>
    </row>
    <row r="34" spans="1:17" ht="12.75" thickBot="1" x14ac:dyDescent="0.25">
      <c r="A34" s="54"/>
      <c r="B34" s="55"/>
      <c r="C34" s="56"/>
      <c r="D34" s="33">
        <f>D24+D28+D30+D31+D32+D33</f>
        <v>0</v>
      </c>
      <c r="E34" s="33">
        <f t="shared" ref="E34:O34" si="3">E24+E28+E30+E31+E32+E33</f>
        <v>0</v>
      </c>
      <c r="F34" s="33">
        <f t="shared" si="3"/>
        <v>0</v>
      </c>
      <c r="G34" s="33">
        <f t="shared" si="3"/>
        <v>0</v>
      </c>
      <c r="H34" s="33">
        <f t="shared" si="3"/>
        <v>0</v>
      </c>
      <c r="I34" s="33">
        <f t="shared" si="3"/>
        <v>0</v>
      </c>
      <c r="J34" s="33">
        <f t="shared" si="3"/>
        <v>0</v>
      </c>
      <c r="K34" s="33">
        <f t="shared" si="3"/>
        <v>0</v>
      </c>
      <c r="L34" s="33">
        <f t="shared" si="3"/>
        <v>0</v>
      </c>
      <c r="M34" s="33">
        <f t="shared" si="3"/>
        <v>94843.549999999988</v>
      </c>
      <c r="N34" s="33">
        <f>N24+N28+N30+N31+N32+N33</f>
        <v>59126.84</v>
      </c>
      <c r="O34" s="33">
        <f t="shared" si="3"/>
        <v>67159.399999999994</v>
      </c>
      <c r="P34" s="57">
        <f>P24+P28+P30+P31+P32</f>
        <v>221129.78999999998</v>
      </c>
      <c r="Q34" s="41"/>
    </row>
    <row r="35" spans="1:17" ht="13.5" thickBot="1" x14ac:dyDescent="0.25">
      <c r="A35" s="54"/>
      <c r="C35" s="58" t="s">
        <v>36</v>
      </c>
      <c r="D35" s="59">
        <f>D34</f>
        <v>0</v>
      </c>
      <c r="E35" s="59">
        <f t="shared" ref="E35:N35" si="4">E34</f>
        <v>0</v>
      </c>
      <c r="F35" s="59">
        <f t="shared" si="4"/>
        <v>0</v>
      </c>
      <c r="G35" s="59">
        <f t="shared" si="4"/>
        <v>0</v>
      </c>
      <c r="H35" s="59">
        <f t="shared" si="4"/>
        <v>0</v>
      </c>
      <c r="I35" s="59">
        <f t="shared" si="4"/>
        <v>0</v>
      </c>
      <c r="J35" s="59">
        <f t="shared" si="4"/>
        <v>0</v>
      </c>
      <c r="K35" s="59">
        <f t="shared" si="4"/>
        <v>0</v>
      </c>
      <c r="L35" s="59">
        <f t="shared" si="4"/>
        <v>0</v>
      </c>
      <c r="M35" s="59">
        <f t="shared" si="4"/>
        <v>94843.549999999988</v>
      </c>
      <c r="N35" s="59">
        <f t="shared" si="4"/>
        <v>59126.84</v>
      </c>
      <c r="O35" s="59">
        <f>O34</f>
        <v>67159.399999999994</v>
      </c>
      <c r="P35" s="60">
        <f>SUM(D35:O35)</f>
        <v>221129.78999999998</v>
      </c>
      <c r="Q35" s="41"/>
    </row>
    <row r="36" spans="1:17" ht="12.75" thickBot="1" x14ac:dyDescent="0.25">
      <c r="A36" s="61"/>
      <c r="B36" s="62"/>
      <c r="C36" s="62"/>
      <c r="D36" s="33">
        <f>D18-D34</f>
        <v>0</v>
      </c>
      <c r="E36" s="33">
        <f t="shared" ref="E36:O36" si="5">E18-E34</f>
        <v>0</v>
      </c>
      <c r="F36" s="33">
        <f t="shared" si="5"/>
        <v>0</v>
      </c>
      <c r="G36" s="33">
        <f t="shared" si="5"/>
        <v>0</v>
      </c>
      <c r="H36" s="33">
        <f t="shared" si="5"/>
        <v>0</v>
      </c>
      <c r="I36" s="33">
        <f t="shared" si="5"/>
        <v>0</v>
      </c>
      <c r="J36" s="33">
        <f t="shared" si="5"/>
        <v>0</v>
      </c>
      <c r="K36" s="33">
        <f t="shared" si="5"/>
        <v>0</v>
      </c>
      <c r="L36" s="33">
        <f t="shared" si="5"/>
        <v>0</v>
      </c>
      <c r="M36" s="33">
        <f t="shared" si="5"/>
        <v>-94843.549999999988</v>
      </c>
      <c r="N36" s="33">
        <f t="shared" si="5"/>
        <v>-59126.84</v>
      </c>
      <c r="O36" s="33">
        <f t="shared" si="5"/>
        <v>-67159.399999999994</v>
      </c>
      <c r="P36" s="63">
        <f>P18-P35</f>
        <v>-221129.78999999998</v>
      </c>
      <c r="Q36" s="64"/>
    </row>
    <row r="37" spans="1:17" x14ac:dyDescent="0.2">
      <c r="I37" s="41"/>
      <c r="J37" s="41"/>
      <c r="K37" s="41"/>
      <c r="O37" s="52"/>
      <c r="P37" s="64"/>
    </row>
    <row r="38" spans="1:17" x14ac:dyDescent="0.2">
      <c r="J38" s="41"/>
      <c r="P38" s="64"/>
      <c r="Q38" s="65"/>
    </row>
    <row r="45" spans="1:17" x14ac:dyDescent="0.2">
      <c r="B45" s="66"/>
      <c r="C45" s="67"/>
      <c r="D45" s="68"/>
    </row>
    <row r="46" spans="1:17" x14ac:dyDescent="0.2">
      <c r="B46" s="67"/>
      <c r="C46" s="67"/>
      <c r="D46" s="69"/>
    </row>
    <row r="47" spans="1:17" x14ac:dyDescent="0.2">
      <c r="B47" s="67"/>
      <c r="C47" s="67"/>
      <c r="D47" s="69"/>
    </row>
  </sheetData>
  <mergeCells count="3">
    <mergeCell ref="A2:P2"/>
    <mergeCell ref="A9:C10"/>
    <mergeCell ref="P9:P10"/>
  </mergeCells>
  <pageMargins left="0" right="0" top="0.74803149606299213" bottom="0.74803149606299213" header="0.35433070866141736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DE ADMINISTRACIÓN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2021-02-05T18:56:56Z</dcterms:created>
  <dcterms:modified xsi:type="dcterms:W3CDTF">2021-02-08T17:56:37Z</dcterms:modified>
</cp:coreProperties>
</file>