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 29\XXX\"/>
    </mc:Choice>
  </mc:AlternateContent>
  <xr:revisionPtr revIDLastSave="0" documentId="13_ncr:1_{8E89FA22-36E1-4F4A-BC5E-9374EB101ED6}" xr6:coauthVersionLast="41" xr6:coauthVersionMax="41" xr10:uidLastSave="{00000000-0000-0000-0000-000000000000}"/>
  <bookViews>
    <workbookView xWindow="-120" yWindow="-120" windowWidth="20730" windowHeight="11160" xr2:uid="{5885AF49-9B7A-487D-8126-DDD6A0B8CDA3}"/>
  </bookViews>
  <sheets>
    <sheet name="MARZO" sheetId="3" r:id="rId1"/>
    <sheet name="FEBRERO" sheetId="2" r:id="rId2"/>
    <sheet name="ENERO" sheetId="1" r:id="rId3"/>
  </sheets>
  <externalReferences>
    <externalReference r:id="rId4"/>
  </externalReferences>
  <definedNames>
    <definedName name="_xlnm._FilterDatabase" localSheetId="1" hidden="1">FEBRERO!$A$9:$K$205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3" l="1"/>
  <c r="C142" i="3"/>
  <c r="F141" i="3"/>
  <c r="C144" i="3" s="1"/>
  <c r="E140" i="3"/>
  <c r="E139" i="3"/>
  <c r="E138" i="3"/>
  <c r="E137" i="3"/>
  <c r="E136" i="3"/>
  <c r="E135" i="3"/>
  <c r="E134" i="3"/>
  <c r="E133" i="3"/>
  <c r="E132" i="3"/>
  <c r="E131" i="3"/>
  <c r="E130" i="3"/>
  <c r="F139" i="3" s="1"/>
  <c r="C143" i="3" s="1"/>
  <c r="E129" i="3"/>
  <c r="E120" i="3"/>
  <c r="D119" i="3"/>
  <c r="D118" i="3"/>
  <c r="D117" i="3"/>
  <c r="D116" i="3"/>
  <c r="D115" i="3"/>
  <c r="D114" i="3"/>
  <c r="D113" i="3"/>
  <c r="D112" i="3"/>
  <c r="D111" i="3"/>
  <c r="E108" i="3"/>
  <c r="F108" i="3" s="1"/>
  <c r="D107" i="3"/>
  <c r="D106" i="3"/>
  <c r="D105" i="3"/>
  <c r="D104" i="3"/>
  <c r="D103" i="3"/>
  <c r="D102" i="3"/>
  <c r="D101" i="3"/>
  <c r="D100" i="3"/>
  <c r="D99" i="3"/>
  <c r="D98" i="3"/>
  <c r="E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E74" i="3"/>
  <c r="F74" i="3" s="1"/>
  <c r="D73" i="3"/>
  <c r="D72" i="3"/>
  <c r="D71" i="3"/>
  <c r="D70" i="3"/>
  <c r="D69" i="3"/>
  <c r="D68" i="3"/>
  <c r="E65" i="3"/>
  <c r="E122" i="3" s="1"/>
  <c r="F120" i="3" s="1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J11" i="3"/>
  <c r="D11" i="3"/>
  <c r="J10" i="3"/>
  <c r="D10" i="3"/>
  <c r="D9" i="3"/>
  <c r="J8" i="3"/>
  <c r="D8" i="3"/>
  <c r="D219" i="2"/>
  <c r="C219" i="2"/>
  <c r="F218" i="2"/>
  <c r="C221" i="2" s="1"/>
  <c r="E217" i="2"/>
  <c r="E216" i="2"/>
  <c r="E215" i="2"/>
  <c r="E214" i="2"/>
  <c r="E213" i="2"/>
  <c r="E212" i="2"/>
  <c r="E211" i="2"/>
  <c r="E210" i="2"/>
  <c r="E209" i="2"/>
  <c r="E208" i="2"/>
  <c r="E207" i="2"/>
  <c r="F216" i="2" s="1"/>
  <c r="C220" i="2" s="1"/>
  <c r="E206" i="2"/>
  <c r="E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E116" i="2"/>
  <c r="E139" i="2" s="1"/>
  <c r="D115" i="2"/>
  <c r="D114" i="2"/>
  <c r="D113" i="2"/>
  <c r="D112" i="2"/>
  <c r="D111" i="2"/>
  <c r="D110" i="2"/>
  <c r="D109" i="2"/>
  <c r="D108" i="2"/>
  <c r="D107" i="2"/>
  <c r="D106" i="2"/>
  <c r="D105" i="2"/>
  <c r="E101" i="2"/>
  <c r="F101" i="2" s="1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E81" i="2"/>
  <c r="F81" i="2" s="1"/>
  <c r="D80" i="2"/>
  <c r="D79" i="2"/>
  <c r="D78" i="2"/>
  <c r="D77" i="2"/>
  <c r="D76" i="2"/>
  <c r="D75" i="2"/>
  <c r="D74" i="2"/>
  <c r="D73" i="2"/>
  <c r="E69" i="2"/>
  <c r="F69" i="2" s="1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J10" i="2"/>
  <c r="D10" i="2"/>
  <c r="J9" i="2"/>
  <c r="D9" i="2"/>
  <c r="J8" i="2"/>
  <c r="J7" i="2"/>
  <c r="J6" i="2"/>
  <c r="J11" i="2" s="1"/>
  <c r="K9" i="2" s="1"/>
  <c r="D168" i="1"/>
  <c r="C168" i="1"/>
  <c r="E166" i="1"/>
  <c r="E165" i="1"/>
  <c r="F167" i="1" s="1"/>
  <c r="C171" i="1" s="1"/>
  <c r="E164" i="1"/>
  <c r="E163" i="1"/>
  <c r="E162" i="1"/>
  <c r="E161" i="1"/>
  <c r="E160" i="1"/>
  <c r="E159" i="1"/>
  <c r="E158" i="1"/>
  <c r="E157" i="1"/>
  <c r="E156" i="1"/>
  <c r="E155" i="1"/>
  <c r="F165" i="1" s="1"/>
  <c r="C170" i="1" s="1"/>
  <c r="E123" i="1"/>
  <c r="E125" i="1" s="1"/>
  <c r="D122" i="1"/>
  <c r="D121" i="1"/>
  <c r="D120" i="1"/>
  <c r="D119" i="1"/>
  <c r="D118" i="1"/>
  <c r="D117" i="1"/>
  <c r="D116" i="1"/>
  <c r="D115" i="1"/>
  <c r="D114" i="1"/>
  <c r="D113" i="1"/>
  <c r="E109" i="1"/>
  <c r="F109" i="1" s="1"/>
  <c r="D108" i="1"/>
  <c r="D107" i="1"/>
  <c r="D106" i="1"/>
  <c r="D105" i="1"/>
  <c r="D104" i="1"/>
  <c r="D103" i="1"/>
  <c r="D102" i="1"/>
  <c r="D101" i="1"/>
  <c r="E97" i="1"/>
  <c r="F97" i="1" s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E75" i="1"/>
  <c r="F75" i="1" s="1"/>
  <c r="D74" i="1"/>
  <c r="D73" i="1"/>
  <c r="D72" i="1"/>
  <c r="D71" i="1"/>
  <c r="D70" i="1"/>
  <c r="D69" i="1"/>
  <c r="E65" i="1"/>
  <c r="F65" i="1" s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I12" i="1"/>
  <c r="D12" i="1"/>
  <c r="I11" i="1"/>
  <c r="D11" i="1"/>
  <c r="I10" i="1"/>
  <c r="D10" i="1"/>
  <c r="I9" i="1"/>
  <c r="D9" i="1"/>
  <c r="D8" i="1"/>
  <c r="I7" i="1"/>
  <c r="I13" i="1" s="1"/>
  <c r="D7" i="1"/>
  <c r="D6" i="1"/>
  <c r="C145" i="3" l="1"/>
  <c r="D143" i="3" s="1"/>
  <c r="F95" i="3"/>
  <c r="D144" i="3"/>
  <c r="J7" i="3"/>
  <c r="J9" i="3"/>
  <c r="F65" i="3"/>
  <c r="F122" i="3" s="1"/>
  <c r="K8" i="2"/>
  <c r="K10" i="2"/>
  <c r="C222" i="2"/>
  <c r="D220" i="2"/>
  <c r="K7" i="2"/>
  <c r="F136" i="2"/>
  <c r="F116" i="2"/>
  <c r="D221" i="2"/>
  <c r="K6" i="2"/>
  <c r="J11" i="1"/>
  <c r="J9" i="1"/>
  <c r="J7" i="1"/>
  <c r="C172" i="1"/>
  <c r="D170" i="1" s="1"/>
  <c r="D171" i="1"/>
  <c r="J10" i="1"/>
  <c r="J12" i="1"/>
  <c r="F123" i="1"/>
  <c r="F125" i="1" s="1"/>
  <c r="J12" i="3" l="1"/>
  <c r="K11" i="2"/>
  <c r="F139" i="2"/>
  <c r="J13" i="1"/>
  <c r="K11" i="3" l="1"/>
  <c r="K8" i="3"/>
  <c r="K10" i="3"/>
  <c r="K7" i="3"/>
  <c r="K12" i="3" s="1"/>
  <c r="K9" i="3"/>
</calcChain>
</file>

<file path=xl/sharedStrings.xml><?xml version="1.0" encoding="utf-8"?>
<sst xmlns="http://schemas.openxmlformats.org/spreadsheetml/2006/main" count="766" uniqueCount="332">
  <si>
    <t xml:space="preserve">ENERO </t>
  </si>
  <si>
    <t>PACIENTES APOYADOS POR LA A. B. P. DURANTE EL MES DE ENERO 2020</t>
  </si>
  <si>
    <t>TIPO DE MORBILIDAD APOYADA POR LA A. B. P. DURANTE EL MES DE ENERO 2020</t>
  </si>
  <si>
    <t>MORBILIDAD / PACIENTE</t>
  </si>
  <si>
    <t>CONCEPTO DEL APOYO</t>
  </si>
  <si>
    <t>Q</t>
  </si>
  <si>
    <t>$/unitario</t>
  </si>
  <si>
    <t>MONTO</t>
  </si>
  <si>
    <t>% TOTAL</t>
  </si>
  <si>
    <t>KITS DE INSUMOS PARA HEMODIALISIS</t>
  </si>
  <si>
    <t>ACOSTA NAVARRETE MA. DE ISABEL</t>
  </si>
  <si>
    <t>KIT DE INSUMOS PARA HEMODIALISIS</t>
  </si>
  <si>
    <t>TIPO DE APOYO</t>
  </si>
  <si>
    <t>%</t>
  </si>
  <si>
    <t>ALVAREZ PEREGRINO MANUEL</t>
  </si>
  <si>
    <t>KITS DE INSUMOS P/HEMODIALISIS</t>
  </si>
  <si>
    <t>ALVAREZ ZEPEDA ROSA</t>
  </si>
  <si>
    <t>DIALISIS</t>
  </si>
  <si>
    <t>BARREDA GUTIERREZ HERMELINDA</t>
  </si>
  <si>
    <t>TRATAMIENTO DEL CANCER</t>
  </si>
  <si>
    <t>BARREDA LUCAS CRISTIAN RAFAEL</t>
  </si>
  <si>
    <t xml:space="preserve">ESTUDIOS </t>
  </si>
  <si>
    <t>CAMPOS VAZQUEZ FELIPE DE JESUS</t>
  </si>
  <si>
    <t>MEDICAMENTOS</t>
  </si>
  <si>
    <t>CARRILLO DIAS JOSEFINA</t>
  </si>
  <si>
    <t>OTROS</t>
  </si>
  <si>
    <t>CAYETANO RUIZ ROSALVA</t>
  </si>
  <si>
    <t>TOTAL</t>
  </si>
  <si>
    <t>CHAVEZ MENDOZA JAVIER</t>
  </si>
  <si>
    <t>CHAVEZ TORRES GUSTAVO</t>
  </si>
  <si>
    <t>CISNEROS CARDENAS ESPERANZA</t>
  </si>
  <si>
    <t>CORTES TAPIA LEOCADIO</t>
  </si>
  <si>
    <t>DIAZ CHAVEZ MA GUADALUPE</t>
  </si>
  <si>
    <t>DUEÑAS GARCIA JUANA</t>
  </si>
  <si>
    <t>ESPINDOLA ALVAREZ J. TRINIDAD</t>
  </si>
  <si>
    <t>ESPINOZA FUENTES PEDRO</t>
  </si>
  <si>
    <t>FARIAS NAVARRO SANDRA</t>
  </si>
  <si>
    <t>FLORES  GONZALEZ JULIO</t>
  </si>
  <si>
    <t>FLORES SERRATOS J. SANTOS</t>
  </si>
  <si>
    <t>GAITAN ALCALA MARIA</t>
  </si>
  <si>
    <t>GALINDO GALINDO JESUS</t>
  </si>
  <si>
    <t>GONZAGA BELTRAN LORENZO</t>
  </si>
  <si>
    <t>GONZALEZ VIRGEN ADELA</t>
  </si>
  <si>
    <t>GRANADOS MORA JUAN JOSE</t>
  </si>
  <si>
    <t>GUDIÑO MOJARRO ROBERTO</t>
  </si>
  <si>
    <t>GUTIERREZ CORTEZ CATALINA</t>
  </si>
  <si>
    <t>GUZMAN MARTINEZ ALONDRA ELIZABETH</t>
  </si>
  <si>
    <t>HERNANDEZ BARREDA FLORENTINO</t>
  </si>
  <si>
    <t>IÑIGUEZ VAZQUEZ MARCO ANTONIO</t>
  </si>
  <si>
    <t>JIMENEZ MEZA JOSEFINA</t>
  </si>
  <si>
    <t>LORENZO OCHOA MA ELVA</t>
  </si>
  <si>
    <t>MARIANO ARIAS ELISEO</t>
  </si>
  <si>
    <t>MARTINEZ ARIAS MA DE JESUS</t>
  </si>
  <si>
    <t>MARTINEZ FIGUEROA JUAN JOSE</t>
  </si>
  <si>
    <t>MEJIA ALVAREZ NATALIE CONCEPCION</t>
  </si>
  <si>
    <t>MEJIA GUTIERREZ PEDRO</t>
  </si>
  <si>
    <t>MEJIA PADILLA J. JESUS</t>
  </si>
  <si>
    <t>MERAZ MERAZ FEBRONIO</t>
  </si>
  <si>
    <t>MONTES VELASCO JESUS</t>
  </si>
  <si>
    <t>MUÑIZ VALDOVINOS ARTURO</t>
  </si>
  <si>
    <t>NAVA GONZALEZ CESAR</t>
  </si>
  <si>
    <t>NAVARRO SILVA FRANCISCO JAVIER</t>
  </si>
  <si>
    <t>PEREZ GUTIERREZ VICTOR MIGUEL</t>
  </si>
  <si>
    <t>REBOLLAR CASTELLANOS JULIAN</t>
  </si>
  <si>
    <t>RIVERA TORRES JUAN CARLOS</t>
  </si>
  <si>
    <t>RIVERA VELAZQUEZ JOSE</t>
  </si>
  <si>
    <t>ROMERO RAMOS FEBRONIO</t>
  </si>
  <si>
    <t>RUIZ BAUTISTA SALVADOR</t>
  </si>
  <si>
    <t>SANCHEZ ORDUÑEZ J. FELIX</t>
  </si>
  <si>
    <t>SANDOVAL VILLA MARIA</t>
  </si>
  <si>
    <t>TORRES MACIEL KARLA ZUJEY</t>
  </si>
  <si>
    <t>TORRES RIOS MA ELVA</t>
  </si>
  <si>
    <t>VAZQUEZ LOPEZ ROGELIO</t>
  </si>
  <si>
    <t>VELASCO CRUZ NICACIO</t>
  </si>
  <si>
    <t>VELASCO SALVADOR LUIS ENRIQUE</t>
  </si>
  <si>
    <t>ZUÑIGA PEREZ LETICIA</t>
  </si>
  <si>
    <t>QUIMIOTERAPIAS / CONTROL CANCER</t>
  </si>
  <si>
    <t>ALCALA BLAS RAMOS</t>
  </si>
  <si>
    <t>QUIMIOTERAPIA</t>
  </si>
  <si>
    <t>CASTEAÑEDA BARREDA JULIO CESAR</t>
  </si>
  <si>
    <t>GARCIA TRILLO DIANA</t>
  </si>
  <si>
    <t>PAREDES SANDOVA. BENJAMIN EFREN</t>
  </si>
  <si>
    <t>PEREZ  ORTIZ JOSEFINA</t>
  </si>
  <si>
    <t>VELAZCO CORTES TARCICIO MANUEL</t>
  </si>
  <si>
    <t>ESTUDIOS</t>
  </si>
  <si>
    <t>ALVAREZ PONCE ANGEL DANIEL</t>
  </si>
  <si>
    <t>AUDIOMETRIA Y TIMPANOMETRIA</t>
  </si>
  <si>
    <t>ARRIAGA LOPEZ GLADYS LIVIER</t>
  </si>
  <si>
    <t>GAMAGRAMA OSEO</t>
  </si>
  <si>
    <t>CASTELLANOS MORALES CRISTOBAL</t>
  </si>
  <si>
    <t>CERVANTES VENEGAS MARIO</t>
  </si>
  <si>
    <t>ESTUDIO DE LABORATORIO</t>
  </si>
  <si>
    <t>CONTRERAS SANTOS MARIA DEL CARMEN</t>
  </si>
  <si>
    <t>CULTIVO VAGINAL</t>
  </si>
  <si>
    <t>CRISTOBAL VIRGEN ALLISON CAMILA</t>
  </si>
  <si>
    <t>ESTUDIOS MEDICO</t>
  </si>
  <si>
    <t>GARCIA ZUÑIGA OSCAR</t>
  </si>
  <si>
    <t>GAYTAN GALVAN JOSE CRUZ</t>
  </si>
  <si>
    <t>RMN DE COLUMNA</t>
  </si>
  <si>
    <t>LARA SANTOSCOY ALBERTO</t>
  </si>
  <si>
    <t>ESTUDIO MEDICO</t>
  </si>
  <si>
    <t>LUEVANOS AVITA JAUN</t>
  </si>
  <si>
    <t>MARQUEZ SILVA LILIA</t>
  </si>
  <si>
    <t>ENDOSCOPIA</t>
  </si>
  <si>
    <t>MARTINEZ DAVILA ALBERTO</t>
  </si>
  <si>
    <t>PELAYO GUERRERO MIGUEL ANGEL</t>
  </si>
  <si>
    <t>BIOPSIA DE TIROIDES</t>
  </si>
  <si>
    <t>PEÑA VALENZUELA ALMA EMITH</t>
  </si>
  <si>
    <t>RMN</t>
  </si>
  <si>
    <t>PINEDA PEREZ HUGO CESAR</t>
  </si>
  <si>
    <t>RAMOS GONZALEZ FORTUNATA</t>
  </si>
  <si>
    <t>RODRIGUEZ ALEJANDRES ROBERTO</t>
  </si>
  <si>
    <t xml:space="preserve">RMN DE CRANEO </t>
  </si>
  <si>
    <t>SERVIN AMEZCUA M. TERESA</t>
  </si>
  <si>
    <t>MEDICAMENTO</t>
  </si>
  <si>
    <t>ALVAREZ MAGAÑA JOSE GUILLERMO</t>
  </si>
  <si>
    <t>1 ERITROPOYETINA HUMANA DE 4000 U.I</t>
  </si>
  <si>
    <t>CASTILLO RODRIGUEZ GABRIELA</t>
  </si>
  <si>
    <t>CRUZ RODRIGUEZ JOSEFINA</t>
  </si>
  <si>
    <t>LLAVES MARTINEZ VIRGINIA</t>
  </si>
  <si>
    <t>OSEGUEDA ALCARAZ GRISELDA</t>
  </si>
  <si>
    <t>TOPETE SILVA JORGE</t>
  </si>
  <si>
    <t>VAZQUEZ GUERRERO ALEXIS GIOVANNI</t>
  </si>
  <si>
    <t>VIRGEN GONZALEZ BRANDO RICARDO</t>
  </si>
  <si>
    <t>BARAJAS MIRANDA OSCAR ALBERTO</t>
  </si>
  <si>
    <t>MULETAS/PAR</t>
  </si>
  <si>
    <t>CHAVEZ MAGALLON MARIA CONSEPCION</t>
  </si>
  <si>
    <t>MANGA DE COMPRESION</t>
  </si>
  <si>
    <t>COBIAN RODRIGUEZ JAIME ENRIQUE</t>
  </si>
  <si>
    <t>CATETER</t>
  </si>
  <si>
    <t xml:space="preserve">JIMENEZ MENDEZ ARTURO </t>
  </si>
  <si>
    <t>DRENAJE DE JAKSON PLATT</t>
  </si>
  <si>
    <t>MENODOZA FARIAS JESUS</t>
  </si>
  <si>
    <t>MORFIN MORFIN GRISELDA</t>
  </si>
  <si>
    <t>CATETER MAHUKAR</t>
  </si>
  <si>
    <t>RODRIGUEZ AGUILAR MA DEL REFUGIO</t>
  </si>
  <si>
    <t>ENGRAPADORA</t>
  </si>
  <si>
    <t>SANTANA AGUILAR ADALBERTO</t>
  </si>
  <si>
    <t>BOLSAS PARA COLOSTOMIA</t>
  </si>
  <si>
    <t>VAZQUEZ NEGRETE MARCELINO MANUEL</t>
  </si>
  <si>
    <t>LATA DE PEDIASURE</t>
  </si>
  <si>
    <t>VELASCO ZAMBRANO MARISSA LIZZETE</t>
  </si>
  <si>
    <t>Masculino</t>
  </si>
  <si>
    <t>Femenino</t>
  </si>
  <si>
    <t>Armeria</t>
  </si>
  <si>
    <t>Colima</t>
  </si>
  <si>
    <t>Comala</t>
  </si>
  <si>
    <t>Coquimatlan</t>
  </si>
  <si>
    <t>Cuauhtemoc</t>
  </si>
  <si>
    <t>Minatitlan</t>
  </si>
  <si>
    <t>Ixtlahuacan</t>
  </si>
  <si>
    <t>Manzanillo</t>
  </si>
  <si>
    <t>Tecomán</t>
  </si>
  <si>
    <t>Villa de Alvarez</t>
  </si>
  <si>
    <t>Michoacan</t>
  </si>
  <si>
    <t>Jalisco</t>
  </si>
  <si>
    <t>Total</t>
  </si>
  <si>
    <t>Estado</t>
  </si>
  <si>
    <t>Fuera Edo</t>
  </si>
  <si>
    <t>FEBRERO</t>
  </si>
  <si>
    <t>PACIENTES APOYADOS POR LA A. B. P. DURANTE EL MES DE FEBRERO 2020</t>
  </si>
  <si>
    <t>TIPO DE MORBILIDAD APOYADA POR LA A. B. P. DURANTE EL MES DE FEBRERO 2020</t>
  </si>
  <si>
    <t>BRICEÑO ALVAREZ BLANCA ESTHELA</t>
  </si>
  <si>
    <t>CORTEZ TAPIA LEONARDO</t>
  </si>
  <si>
    <t>ESPINOZA ALVAREZ J. TRINIDAD</t>
  </si>
  <si>
    <t>FARIAS  AMADOR JOSEFINA</t>
  </si>
  <si>
    <t>FLORES GONZALEZ JULIO</t>
  </si>
  <si>
    <t>GRACIANO FLORES JOSE ALFREDO</t>
  </si>
  <si>
    <t>GUTIERREZ MENDOZA NOE</t>
  </si>
  <si>
    <t>GUTIERREZ VARGAS MARIA GUADALUPE</t>
  </si>
  <si>
    <t>HERNANDEZ RAMIREZ MARIA DEL CARMEN</t>
  </si>
  <si>
    <t>MAJIA GUTIERREZ PEDRO</t>
  </si>
  <si>
    <t>MELENDEZ CARDENAS VICTORIA</t>
  </si>
  <si>
    <t>NARANJO RUIZ MA DEL CARMEN</t>
  </si>
  <si>
    <t>ROBOLLAR CASTELLANOS JULIAN</t>
  </si>
  <si>
    <t>RODRIGUEZ GARCIA MARTIN</t>
  </si>
  <si>
    <t>TEODORO LOPEZ LILIANA ALEJANDRA</t>
  </si>
  <si>
    <t>VARGAS MACIAS AMADA</t>
  </si>
  <si>
    <t>ZAMORA LIZAMA ESTEBAN</t>
  </si>
  <si>
    <t>CAMPOS NUÑEZ MARTHA ISELA</t>
  </si>
  <si>
    <t>APOYO PARA MEDICAMENTO</t>
  </si>
  <si>
    <t>LARA MENDOZA MARIA ELENA</t>
  </si>
  <si>
    <t>LOZANO LOZANO RODRIGO</t>
  </si>
  <si>
    <t>APOYO PARA CIRUGIA</t>
  </si>
  <si>
    <t>MORENO DIEGO MARIA</t>
  </si>
  <si>
    <t>APOYO PARA ESTUDIO MEDICO</t>
  </si>
  <si>
    <t>MUNGUIA BAROCIO REYNALDA</t>
  </si>
  <si>
    <t>RAMIREZ RODRIGUEZ SONIA</t>
  </si>
  <si>
    <t xml:space="preserve">APOYO PARA CATETER </t>
  </si>
  <si>
    <t>VAZQUEZ LOPEZ LEOPOLDO</t>
  </si>
  <si>
    <t>APOYO PARA CATETER VENOSOS CENTRAL</t>
  </si>
  <si>
    <t>VILLALVAZO JIMENEZ MARIA</t>
  </si>
  <si>
    <t>APOYO PARA CATETER</t>
  </si>
  <si>
    <t>ARTEAGA MENDOZA J. JESUS</t>
  </si>
  <si>
    <t>APOYO PARA TAC DE RODILLA DERECHA</t>
  </si>
  <si>
    <t>BERNAL FLORES SILVESTRE</t>
  </si>
  <si>
    <t>APOYO PARA TAC DE CRANEO</t>
  </si>
  <si>
    <t>CONCHA RIVERA JESUS ADAN</t>
  </si>
  <si>
    <t>APOYO PARA TOMOGRAFIA DE COLUMNA</t>
  </si>
  <si>
    <t>CORDOVA GRACIANO WENDY JAQUELINE</t>
  </si>
  <si>
    <t>APOYO PARA RESONANCIA MAGNETICA</t>
  </si>
  <si>
    <t>ESPINOZA GARCIA HILDA</t>
  </si>
  <si>
    <t>GONZALEZ GUTIERREZ JORGE ALBERTO</t>
  </si>
  <si>
    <t>APOYO PARA  ENDOSCOPIA</t>
  </si>
  <si>
    <t>LARIOS PRECIADO CESRA DANIEL</t>
  </si>
  <si>
    <t>APOYO PARA RMN DE RODILLA</t>
  </si>
  <si>
    <t>LOPEZ GONZALEZ ROSALINA</t>
  </si>
  <si>
    <t>APOYO PARA RMN</t>
  </si>
  <si>
    <t>MAGAÑA JIMENEZ VALENTIN</t>
  </si>
  <si>
    <t>APOYO PARA GAMAGRAMA OSEO</t>
  </si>
  <si>
    <t>MARTINEZ VALDEZ ALAN  MISAEL</t>
  </si>
  <si>
    <t>ESTUDIO  AUDIOMETRIA</t>
  </si>
  <si>
    <t>MEDINA CHAVIRA ALMA GRACIELA</t>
  </si>
  <si>
    <t>APOYO PARA RMN DE PIE IZQUIERDO</t>
  </si>
  <si>
    <t>MEDRANO CONTRERAS RENE</t>
  </si>
  <si>
    <t>APOYO PARA EMN CRANEAL</t>
  </si>
  <si>
    <t>ORTIZ MARTINEZ ALFONSO</t>
  </si>
  <si>
    <t>APOYO PARA ESTUDIO DE ENDOSCOPIA</t>
  </si>
  <si>
    <t>ROMERO BALDERAS ISMAEL</t>
  </si>
  <si>
    <t>RUBALCABA GARCIA MARIA</t>
  </si>
  <si>
    <t>TAC DE TORAX, ABDOME YPELVIS</t>
  </si>
  <si>
    <t>VALENCIA ESCALERA JOSE LEONIDES</t>
  </si>
  <si>
    <t>APOYO APAR ESTUDIO</t>
  </si>
  <si>
    <t>CAMACHO SANCHEZ HIMELDA</t>
  </si>
  <si>
    <t>GARCIA OROZCO MIGUEL</t>
  </si>
  <si>
    <t>GUTIERREZ RUELAS MA TRINIDAD</t>
  </si>
  <si>
    <t>HERNANDEZ HERNANDEZ LEONEL</t>
  </si>
  <si>
    <t>LOPEZ PRECIADO ELSA VERONICA</t>
  </si>
  <si>
    <t>3 CAJAS  JERINGAS PARA INSULINA</t>
  </si>
  <si>
    <t>PAREDES SANDOVAL BENJAMIN EFREN</t>
  </si>
  <si>
    <t>SANDOVAL GAYTAN JOSE</t>
  </si>
  <si>
    <t>RAMIREZ RUA JOSE GUADALUPE</t>
  </si>
  <si>
    <t>1 BOLSA KABIVEN</t>
  </si>
  <si>
    <t>SANDOVAL ZAMORA ISMAEL</t>
  </si>
  <si>
    <t>SUAREZ  ZARSA SABINO</t>
  </si>
  <si>
    <t>NUTRICION KABIVEN</t>
  </si>
  <si>
    <t>VALDEZ ARANDA GUADALUPE  LIZBETH</t>
  </si>
  <si>
    <t>AGUILAR PONCE ITZAYANA</t>
  </si>
  <si>
    <t>PASAJE CD. DE MEXICO  ( CONSULTA MEDICA)</t>
  </si>
  <si>
    <t>AYALA CABELLO FERNANDO IZAIT</t>
  </si>
  <si>
    <t>MATERIAL PARA CIRUGIA</t>
  </si>
  <si>
    <t>CISNEROS MERAZ JAQUELIN</t>
  </si>
  <si>
    <t>JACOBO RINCON LUIS RODRIGO</t>
  </si>
  <si>
    <t>APOYO PARA OTP BILATERAL</t>
  </si>
  <si>
    <t>1 CAJA DE BOLSAS PARA COLOSTOMIA</t>
  </si>
  <si>
    <t>1 CODERA CON OFICIO GRANDE</t>
  </si>
  <si>
    <t>MIRAMONTES RIVERA EDUARDO M.</t>
  </si>
  <si>
    <t>APOYO PARA RENTA DE SIERRA OSCILANTE</t>
  </si>
  <si>
    <t>NEGRETE DANIEL ADAN</t>
  </si>
  <si>
    <t xml:space="preserve">1 NUTRICION PARENTERAL </t>
  </si>
  <si>
    <t>ONTIVEROS SANCHEZ GUILLERMINA</t>
  </si>
  <si>
    <t>PEREDIA GUERRERO IRIKA</t>
  </si>
  <si>
    <t>APOYO PARA MATERIAL DE OSTEOSINTESIS</t>
  </si>
  <si>
    <t>RODRIGUEZ MUÑIZ BELEN</t>
  </si>
  <si>
    <t>SALGADO HERNANDEZ CATALINA</t>
  </si>
  <si>
    <t>APOYO PARA 1 CARTUCHO LINCAL</t>
  </si>
  <si>
    <t>1 LATA DE PEDIASURE 900 GRM.</t>
  </si>
  <si>
    <t>VELASCO ZAMBRANO MARISSA LIZETTE</t>
  </si>
  <si>
    <t>10 BOLSAS PARA COLOSTOMIA</t>
  </si>
  <si>
    <t>VILLA SUAREZ FRANCISCO</t>
  </si>
  <si>
    <t>APOYO PARA SILLAS DE RUEDAS</t>
  </si>
  <si>
    <t>MARZO</t>
  </si>
  <si>
    <t>PACIENTES APOYADOS POR LA A. B. P. DURANTE EL MES DE MARZO  2020</t>
  </si>
  <si>
    <t>TIPO DE MORBILIDAD APOYADA POR LA A. B. P. DURANTE EL MES DE MARZO 2020</t>
  </si>
  <si>
    <t>ALVAREZ PEREGRINO ANUEL</t>
  </si>
  <si>
    <t>CISNEROA CARDENAS ESPERANZA</t>
  </si>
  <si>
    <t>DELGADO PEREZ RIGOBERTO</t>
  </si>
  <si>
    <t>DURAN BOBADILLA MICAELA</t>
  </si>
  <si>
    <t>ESPINDOLA VAZQUEZ MARIA DE LOS ANGELES</t>
  </si>
  <si>
    <t>GARCIA  SILVA MA DOLORES</t>
  </si>
  <si>
    <t>GARCIA TORRES JUAN MARTIN</t>
  </si>
  <si>
    <t>MARTINEZ ARIAS MARIA DE JESUS</t>
  </si>
  <si>
    <t>MESINA PADILLA J. JESUS</t>
  </si>
  <si>
    <t>MUÑIZ VALDOVINOA ARTURO</t>
  </si>
  <si>
    <t>CIRUGIA</t>
  </si>
  <si>
    <t>DIAZ REYES LIDIA</t>
  </si>
  <si>
    <t>INFUSOR</t>
  </si>
  <si>
    <t>MEDINA RAMOS BLANCA ESTELA</t>
  </si>
  <si>
    <t>MUNGUIA BAUTISTA KARLA PATRICIA</t>
  </si>
  <si>
    <t>RAMOS ABARCA DAVID</t>
  </si>
  <si>
    <t>RODRIGUEZ BARBOSA ROSA ELENA</t>
  </si>
  <si>
    <t>CASILLAS RODRIGUEZ MARIA DEL ROCIO</t>
  </si>
  <si>
    <t>CHAVOYA GOMEZ ALBERTO</t>
  </si>
  <si>
    <t>RESONACIA MAGNETA</t>
  </si>
  <si>
    <t>CORTES CONTRERAS SONIA AMALIA</t>
  </si>
  <si>
    <t>CUEVAS MARTHA PATRICIA</t>
  </si>
  <si>
    <t>TAC SIMPLE DE CADERA</t>
  </si>
  <si>
    <t>DAVILA CISNEROS MIGUEL ANGEL</t>
  </si>
  <si>
    <t>RMN DE COLUMNA CERVICAL</t>
  </si>
  <si>
    <t>DELGADO GONZALEZ MARIA FRANCISCA</t>
  </si>
  <si>
    <t>RMN DE RODILLA</t>
  </si>
  <si>
    <t>HERNANDEZ LEZAMA LAURA ESTHER</t>
  </si>
  <si>
    <t xml:space="preserve">ULTRASONIDO </t>
  </si>
  <si>
    <t>MIRAMONTES MORA LITZI YARELI</t>
  </si>
  <si>
    <t>RMN DE CRANEO</t>
  </si>
  <si>
    <t>NAVARRO HERNANDEZ ANA MARIA DE LOS. R</t>
  </si>
  <si>
    <t>GAMMAGRAMA OSEO</t>
  </si>
  <si>
    <t>REYES ZAMORA MA HORTENCIA</t>
  </si>
  <si>
    <t>TELE DE TORAX</t>
  </si>
  <si>
    <t>RODRIGUEZ ROMERO</t>
  </si>
  <si>
    <t>RESONANCIA MAGNETICA</t>
  </si>
  <si>
    <t>SALAZAR JUAREZ MA TRINIDAD</t>
  </si>
  <si>
    <t>BIOPSIA DE GANGLIO</t>
  </si>
  <si>
    <t>SANTIZ GOMEZ MARGARITA</t>
  </si>
  <si>
    <t>ENDOSCOPIA Y LIGADURA</t>
  </si>
  <si>
    <t>SIERRA CHAVEZ ELODIA</t>
  </si>
  <si>
    <t>BIOPSIA GANGLIO</t>
  </si>
  <si>
    <t>TOLEDO SANDOVAL DYLAN EMMANUEL</t>
  </si>
  <si>
    <t>ESTUDIOS MEDICOS</t>
  </si>
  <si>
    <t>VARGAS MONTAÑO CLOTILDE</t>
  </si>
  <si>
    <t>ZAMBRANO MENDOZA MA TRINIDAD</t>
  </si>
  <si>
    <t>ERITROPOYETINA HUMANA DE 4000 U.I.</t>
  </si>
  <si>
    <t>HERMAN NAVARRO FCO. JAVIER</t>
  </si>
  <si>
    <t>LLAVEZ MARTINEZ VIRGINIA</t>
  </si>
  <si>
    <t>RIVERA DUEÑAS EDUAR NATALIO</t>
  </si>
  <si>
    <t>RIVERA MENDOZA JOSE</t>
  </si>
  <si>
    <t>SANDOVAL ZAMORA MIGUEL ANGEL</t>
  </si>
  <si>
    <t xml:space="preserve"> MEDICAMENTO</t>
  </si>
  <si>
    <t>TORRES SEGURA JOSE CARLOS</t>
  </si>
  <si>
    <t>VUELVAS BAUTISTA AURORA</t>
  </si>
  <si>
    <t>ALONSO RAMIREZ PABLO</t>
  </si>
  <si>
    <t>DECENA BARRETO MA CARMEN</t>
  </si>
  <si>
    <t>GONZALEZ LOPEZ SONIA</t>
  </si>
  <si>
    <t>JUAREZ GIL MIGUEL ANGEL</t>
  </si>
  <si>
    <t>MATERIAL DE OSTEOSINTESIS</t>
  </si>
  <si>
    <t>LARA SANTOTOSCOY ALBERTO</t>
  </si>
  <si>
    <t>CAJA DE BOLSAS PARA COLOSTOMIA</t>
  </si>
  <si>
    <t>REYES REYES J. SANTOS</t>
  </si>
  <si>
    <t>PROTESIS EXTERNA DE RODILLA</t>
  </si>
  <si>
    <t>RIVERA ESCAREÑO BLANCA ARACELI</t>
  </si>
  <si>
    <t>PROTESIS DE MAMA</t>
  </si>
  <si>
    <t>VAZQUEZ NEGRE MARCELINO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</si>
</sst>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44" fontId="5" fillId="0" borderId="7" xfId="0" applyNumberFormat="1" applyFont="1" applyBorder="1" applyAlignment="1">
      <alignment horizontal="center"/>
    </xf>
    <xf numFmtId="9" fontId="5" fillId="0" borderId="8" xfId="2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9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9" fontId="2" fillId="0" borderId="0" xfId="2" applyFont="1" applyAlignment="1">
      <alignment horizont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0" xfId="1" applyFont="1" applyBorder="1" applyAlignment="1">
      <alignment horizontal="center"/>
    </xf>
    <xf numFmtId="9" fontId="2" fillId="0" borderId="10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0" fontId="9" fillId="0" borderId="10" xfId="0" applyFont="1" applyBorder="1"/>
    <xf numFmtId="44" fontId="10" fillId="0" borderId="10" xfId="0" applyNumberFormat="1" applyFont="1" applyBorder="1"/>
    <xf numFmtId="9" fontId="0" fillId="0" borderId="10" xfId="2" applyFont="1" applyBorder="1" applyAlignment="1">
      <alignment horizontal="center"/>
    </xf>
    <xf numFmtId="0" fontId="8" fillId="0" borderId="0" xfId="0" applyFont="1" applyAlignment="1">
      <alignment horizontal="right"/>
    </xf>
    <xf numFmtId="44" fontId="8" fillId="2" borderId="10" xfId="0" applyNumberFormat="1" applyFont="1" applyFill="1" applyBorder="1" applyAlignment="1">
      <alignment horizontal="center"/>
    </xf>
    <xf numFmtId="9" fontId="8" fillId="2" borderId="11" xfId="2" applyFont="1" applyFill="1" applyBorder="1" applyAlignment="1">
      <alignment horizontal="center"/>
    </xf>
    <xf numFmtId="44" fontId="8" fillId="0" borderId="0" xfId="0" applyNumberFormat="1" applyFont="1" applyAlignment="1">
      <alignment horizontal="center"/>
    </xf>
    <xf numFmtId="9" fontId="8" fillId="0" borderId="0" xfId="2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2" fillId="2" borderId="10" xfId="0" applyFont="1" applyFill="1" applyBorder="1"/>
    <xf numFmtId="44" fontId="2" fillId="2" borderId="10" xfId="0" applyNumberFormat="1" applyFont="1" applyFill="1" applyBorder="1"/>
    <xf numFmtId="9" fontId="2" fillId="2" borderId="10" xfId="2" applyFont="1" applyFill="1" applyBorder="1" applyAlignment="1">
      <alignment horizontal="center"/>
    </xf>
    <xf numFmtId="0" fontId="0" fillId="0" borderId="10" xfId="0" applyBorder="1"/>
    <xf numFmtId="44" fontId="0" fillId="0" borderId="10" xfId="0" applyNumberFormat="1" applyBorder="1"/>
    <xf numFmtId="44" fontId="0" fillId="0" borderId="10" xfId="1" applyFont="1" applyBorder="1"/>
    <xf numFmtId="0" fontId="2" fillId="0" borderId="0" xfId="0" applyFont="1"/>
    <xf numFmtId="44" fontId="2" fillId="0" borderId="0" xfId="0" applyNumberFormat="1" applyFont="1"/>
    <xf numFmtId="14" fontId="0" fillId="0" borderId="0" xfId="0" applyNumberFormat="1"/>
    <xf numFmtId="44" fontId="0" fillId="0" borderId="0" xfId="1" applyFont="1" applyAlignment="1">
      <alignment horizontal="right"/>
    </xf>
    <xf numFmtId="0" fontId="0" fillId="0" borderId="12" xfId="0" applyBorder="1"/>
    <xf numFmtId="44" fontId="0" fillId="0" borderId="12" xfId="1" applyFont="1" applyBorder="1"/>
    <xf numFmtId="0" fontId="2" fillId="2" borderId="10" xfId="0" applyFont="1" applyFill="1" applyBorder="1" applyAlignment="1">
      <alignment horizontal="center"/>
    </xf>
    <xf numFmtId="44" fontId="2" fillId="2" borderId="10" xfId="1" applyFont="1" applyFill="1" applyBorder="1" applyAlignment="1">
      <alignment horizontal="right"/>
    </xf>
    <xf numFmtId="0" fontId="11" fillId="0" borderId="9" xfId="0" applyFont="1" applyBorder="1"/>
    <xf numFmtId="0" fontId="2" fillId="2" borderId="13" xfId="0" applyFont="1" applyFill="1" applyBorder="1" applyAlignment="1">
      <alignment horizontal="center"/>
    </xf>
    <xf numFmtId="44" fontId="2" fillId="2" borderId="13" xfId="1" applyFont="1" applyFill="1" applyBorder="1" applyAlignment="1">
      <alignment horizontal="right"/>
    </xf>
    <xf numFmtId="9" fontId="2" fillId="2" borderId="13" xfId="2" applyFont="1" applyFill="1" applyBorder="1" applyAlignment="1">
      <alignment horizontal="center"/>
    </xf>
    <xf numFmtId="44" fontId="2" fillId="0" borderId="0" xfId="1" applyFont="1" applyAlignment="1">
      <alignment horizontal="right"/>
    </xf>
    <xf numFmtId="44" fontId="0" fillId="0" borderId="10" xfId="0" applyNumberFormat="1" applyBorder="1" applyAlignment="1">
      <alignment horizontal="left"/>
    </xf>
    <xf numFmtId="44" fontId="0" fillId="0" borderId="10" xfId="1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4" fontId="11" fillId="2" borderId="7" xfId="1" applyFont="1" applyFill="1" applyBorder="1"/>
    <xf numFmtId="9" fontId="11" fillId="2" borderId="7" xfId="2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9" xfId="2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9" fontId="1" fillId="0" borderId="10" xfId="2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44" fontId="5" fillId="0" borderId="9" xfId="0" applyNumberFormat="1" applyFont="1" applyBorder="1" applyAlignment="1">
      <alignment horizontal="center"/>
    </xf>
    <xf numFmtId="9" fontId="5" fillId="0" borderId="3" xfId="2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9" fontId="5" fillId="0" borderId="0" xfId="2" applyFont="1" applyAlignment="1">
      <alignment horizontal="center"/>
    </xf>
    <xf numFmtId="0" fontId="7" fillId="0" borderId="9" xfId="0" applyFont="1" applyBorder="1" applyAlignment="1">
      <alignment horizontal="left"/>
    </xf>
    <xf numFmtId="44" fontId="0" fillId="0" borderId="10" xfId="1" applyFont="1" applyBorder="1" applyAlignment="1">
      <alignment horizontal="right"/>
    </xf>
    <xf numFmtId="44" fontId="2" fillId="3" borderId="10" xfId="0" applyNumberFormat="1" applyFont="1" applyFill="1" applyBorder="1"/>
    <xf numFmtId="44" fontId="2" fillId="3" borderId="10" xfId="1" applyFont="1" applyFill="1" applyBorder="1" applyAlignment="1">
      <alignment horizontal="right"/>
    </xf>
    <xf numFmtId="9" fontId="2" fillId="3" borderId="10" xfId="2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center"/>
    </xf>
    <xf numFmtId="44" fontId="0" fillId="0" borderId="18" xfId="1" applyFont="1" applyBorder="1" applyAlignment="1">
      <alignment horizontal="right"/>
    </xf>
    <xf numFmtId="0" fontId="2" fillId="3" borderId="10" xfId="0" applyFont="1" applyFill="1" applyBorder="1"/>
    <xf numFmtId="0" fontId="7" fillId="0" borderId="0" xfId="0" applyFont="1"/>
    <xf numFmtId="0" fontId="11" fillId="0" borderId="0" xfId="0" applyFont="1"/>
    <xf numFmtId="0" fontId="11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6" xfId="0" applyFont="1" applyBorder="1" applyAlignment="1">
      <alignment horizontal="left" wrapText="1"/>
    </xf>
    <xf numFmtId="9" fontId="5" fillId="0" borderId="16" xfId="2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8" fontId="10" fillId="0" borderId="10" xfId="0" applyNumberFormat="1" applyFont="1" applyBorder="1"/>
    <xf numFmtId="8" fontId="0" fillId="0" borderId="10" xfId="0" applyNumberFormat="1" applyBorder="1" applyAlignment="1">
      <alignment horizontal="center"/>
    </xf>
    <xf numFmtId="8" fontId="0" fillId="0" borderId="10" xfId="1" applyNumberFormat="1" applyFont="1" applyBorder="1" applyAlignment="1">
      <alignment horizontal="center"/>
    </xf>
    <xf numFmtId="8" fontId="2" fillId="3" borderId="10" xfId="1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8" fontId="0" fillId="0" borderId="10" xfId="1" applyNumberFormat="1" applyFont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8" fontId="2" fillId="3" borderId="10" xfId="0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layout>
        <c:manualLayout>
          <c:xMode val="edge"/>
          <c:yMode val="edge"/>
          <c:x val="0.28443953277770107"/>
          <c:y val="5.520761993202939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MARZO!$I$7:$I$11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MARZO!$J$7:$J$11</c:f>
              <c:numCache>
                <c:formatCode>_("$"* #,##0.00_);_("$"* \(#,##0.00\);_("$"* "-"??_);_(@_)</c:formatCode>
                <c:ptCount val="5"/>
                <c:pt idx="0" formatCode="&quot;$&quot;#,##0.00_);[Red]\(&quot;$&quot;#,##0.00\)">
                  <c:v>36366</c:v>
                </c:pt>
                <c:pt idx="1">
                  <c:v>7500</c:v>
                </c:pt>
                <c:pt idx="2">
                  <c:v>12716.15</c:v>
                </c:pt>
                <c:pt idx="3">
                  <c:v>5258.24</c:v>
                </c:pt>
                <c:pt idx="4">
                  <c:v>8218.9599999999991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2-42C3-B3EF-82FB4A8235A9}"/>
            </c:ext>
          </c:extLst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MARZO!$I$7:$I$11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MARZO!$K$7:$K$11</c:f>
              <c:numCache>
                <c:formatCode>0%</c:formatCode>
                <c:ptCount val="5"/>
                <c:pt idx="0">
                  <c:v>0.51907418495889557</c:v>
                </c:pt>
                <c:pt idx="1">
                  <c:v>0.10705209226177519</c:v>
                </c:pt>
                <c:pt idx="2">
                  <c:v>0.18150539506860966</c:v>
                </c:pt>
                <c:pt idx="3">
                  <c:v>7.5054079148607566E-2</c:v>
                </c:pt>
                <c:pt idx="4">
                  <c:v>0.11731424856211196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2-42C3-B3EF-82FB4A8235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 b="1" i="0" u="none" strike="noStrike" baseline="0">
                <a:effectLst/>
              </a:rPr>
              <a:t>Tipos de apoyos en ABP</a:t>
            </a:r>
            <a:endParaRPr lang="es-MX" sz="2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ENERO!$H$7:$H$12</c:f>
              <c:strCache>
                <c:ptCount val="6"/>
                <c:pt idx="0">
                  <c:v>KITS DE INSUMOS P/HEMODIALISIS</c:v>
                </c:pt>
                <c:pt idx="1">
                  <c:v>DIALISIS</c:v>
                </c:pt>
                <c:pt idx="2">
                  <c:v>TRATAMIENTO DEL CANCER</c:v>
                </c:pt>
                <c:pt idx="3">
                  <c:v>ESTUDIOS </c:v>
                </c:pt>
                <c:pt idx="4">
                  <c:v>MEDICAMENTOS</c:v>
                </c:pt>
                <c:pt idx="5">
                  <c:v>OTROS</c:v>
                </c:pt>
              </c:strCache>
            </c:strRef>
          </c:cat>
          <c:val>
            <c:numRef>
              <c:f>ENERO!$I$7:$I$12</c:f>
              <c:numCache>
                <c:formatCode>_("$"* #,##0.00_);_("$"* \(#,##0.00\);_("$"* "-"??_);_(@_)</c:formatCode>
                <c:ptCount val="6"/>
                <c:pt idx="0">
                  <c:v>37642</c:v>
                </c:pt>
                <c:pt idx="2">
                  <c:v>7418</c:v>
                </c:pt>
                <c:pt idx="3">
                  <c:v>15450</c:v>
                </c:pt>
                <c:pt idx="4">
                  <c:v>6642.58</c:v>
                </c:pt>
                <c:pt idx="5">
                  <c:v>9709.64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2-434E-A184-BF50141071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1562368"/>
        <c:axId val="91563904"/>
        <c:axId val="0"/>
      </c:bar3DChart>
      <c:catAx>
        <c:axId val="9156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563904"/>
        <c:crosses val="autoZero"/>
        <c:auto val="1"/>
        <c:lblAlgn val="ctr"/>
        <c:lblOffset val="100"/>
        <c:noMultiLvlLbl val="0"/>
      </c:catAx>
      <c:valAx>
        <c:axId val="9156390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9156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 b="1" i="0" baseline="0">
                <a:effectLst/>
              </a:rPr>
              <a:t>Distribución % geográfica total de los apoyos otorgados en ABP</a:t>
            </a:r>
            <a:endParaRPr lang="es-MX" sz="2000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ENERO!$B$169:$B$170</c:f>
              <c:strCache>
                <c:ptCount val="2"/>
                <c:pt idx="0">
                  <c:v>Estado</c:v>
                </c:pt>
                <c:pt idx="1">
                  <c:v>Fuera Edo</c:v>
                </c:pt>
              </c:strCache>
            </c:strRef>
          </c:cat>
          <c:val>
            <c:numRef>
              <c:f>ENERO!$C$170:$C$171</c:f>
              <c:numCache>
                <c:formatCode>General</c:formatCode>
                <c:ptCount val="2"/>
                <c:pt idx="0">
                  <c:v>99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5-4AD3-8214-625244E02B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 b="1" i="0" baseline="0">
                <a:effectLst/>
              </a:rPr>
              <a:t>Distribución geográfica por sexo de los apoyos otorgados en ABP</a:t>
            </a:r>
            <a:endParaRPr lang="es-MX" sz="2000">
              <a:effectLst/>
            </a:endParaRPr>
          </a:p>
        </c:rich>
      </c:tx>
      <c:layout>
        <c:manualLayout>
          <c:xMode val="edge"/>
          <c:yMode val="edge"/>
          <c:x val="0.16850931701041066"/>
          <c:y val="3.507706389632538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ENERO!$C$154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ENERO!$B$155:$B$166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ENERO!$C$155:$C$166</c:f>
              <c:numCache>
                <c:formatCode>General</c:formatCode>
                <c:ptCount val="12"/>
                <c:pt idx="0">
                  <c:v>2</c:v>
                </c:pt>
                <c:pt idx="1">
                  <c:v>22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6">
                  <c:v>1</c:v>
                </c:pt>
                <c:pt idx="8">
                  <c:v>10</c:v>
                </c:pt>
                <c:pt idx="9">
                  <c:v>16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6-4E8D-A768-463593447AC9}"/>
            </c:ext>
          </c:extLst>
        </c:ser>
        <c:ser>
          <c:idx val="1"/>
          <c:order val="1"/>
          <c:tx>
            <c:strRef>
              <c:f>ENERO!$D$154</c:f>
              <c:strCache>
                <c:ptCount val="1"/>
                <c:pt idx="0">
                  <c:v> Femenino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ENERO!$B$155:$B$166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ENERO!$D$155:$D$166</c:f>
              <c:numCache>
                <c:formatCode>General</c:formatCode>
                <c:ptCount val="12"/>
                <c:pt idx="0">
                  <c:v>2</c:v>
                </c:pt>
                <c:pt idx="1">
                  <c:v>18</c:v>
                </c:pt>
                <c:pt idx="2">
                  <c:v>3</c:v>
                </c:pt>
                <c:pt idx="4">
                  <c:v>1</c:v>
                </c:pt>
                <c:pt idx="6">
                  <c:v>3</c:v>
                </c:pt>
                <c:pt idx="8">
                  <c:v>5</c:v>
                </c:pt>
                <c:pt idx="9">
                  <c:v>8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6-4E8D-A768-463593447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gapDepth val="55"/>
        <c:shape val="box"/>
        <c:axId val="52041984"/>
        <c:axId val="52047872"/>
        <c:axId val="0"/>
      </c:bar3DChart>
      <c:catAx>
        <c:axId val="52041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2047872"/>
        <c:crosses val="autoZero"/>
        <c:auto val="1"/>
        <c:lblAlgn val="ctr"/>
        <c:lblOffset val="100"/>
        <c:noMultiLvlLbl val="0"/>
      </c:catAx>
      <c:valAx>
        <c:axId val="520478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520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layout>
        <c:manualLayout>
          <c:xMode val="edge"/>
          <c:yMode val="edge"/>
          <c:x val="0.29466666666666669"/>
          <c:y val="1.59108989657915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MARZO!$I$7:$I$11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MARZO!$J$7:$J$11</c:f>
              <c:numCache>
                <c:formatCode>_("$"* #,##0.00_);_("$"* \(#,##0.00\);_("$"* "-"??_);_(@_)</c:formatCode>
                <c:ptCount val="5"/>
                <c:pt idx="0" formatCode="&quot;$&quot;#,##0.00_);[Red]\(&quot;$&quot;#,##0.00\)">
                  <c:v>36366</c:v>
                </c:pt>
                <c:pt idx="1">
                  <c:v>7500</c:v>
                </c:pt>
                <c:pt idx="2">
                  <c:v>12716.15</c:v>
                </c:pt>
                <c:pt idx="3">
                  <c:v>5258.24</c:v>
                </c:pt>
                <c:pt idx="4">
                  <c:v>8218.9599999999991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A-497B-8D8B-8AEEE4DF18C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MARZO!$I$7:$I$11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MARZO!$K$7:$K$11</c:f>
              <c:numCache>
                <c:formatCode>0%</c:formatCode>
                <c:ptCount val="5"/>
                <c:pt idx="0">
                  <c:v>0.51907418495889557</c:v>
                </c:pt>
                <c:pt idx="1">
                  <c:v>0.10705209226177519</c:v>
                </c:pt>
                <c:pt idx="2">
                  <c:v>0.18150539506860966</c:v>
                </c:pt>
                <c:pt idx="3">
                  <c:v>7.5054079148607566E-2</c:v>
                </c:pt>
                <c:pt idx="4">
                  <c:v>0.11731424856211196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A-497B-8D8B-8AEEE4DF18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912064"/>
        <c:axId val="51922048"/>
        <c:axId val="0"/>
      </c:bar3DChart>
      <c:catAx>
        <c:axId val="5191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922048"/>
        <c:crosses val="autoZero"/>
        <c:auto val="1"/>
        <c:lblAlgn val="ctr"/>
        <c:lblOffset val="100"/>
        <c:noMultiLvlLbl val="0"/>
      </c:catAx>
      <c:valAx>
        <c:axId val="5192204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none"/>
        <c:minorTickMark val="none"/>
        <c:tickLblPos val="nextTo"/>
        <c:crossAx val="5191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Distribución % geográfica total de los apoyos otorgados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275041453574777E-2"/>
          <c:y val="0.25593087945346543"/>
          <c:w val="0.72224666933437398"/>
          <c:h val="0.6570377626241695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MARZO!$B$143:$B$144</c:f>
              <c:strCache>
                <c:ptCount val="2"/>
                <c:pt idx="0">
                  <c:v>Estado</c:v>
                </c:pt>
                <c:pt idx="1">
                  <c:v>Fuera Edo</c:v>
                </c:pt>
              </c:strCache>
            </c:strRef>
          </c:cat>
          <c:val>
            <c:numRef>
              <c:f>MARZO!$C$143:$C$144</c:f>
              <c:numCache>
                <c:formatCode>General</c:formatCode>
                <c:ptCount val="2"/>
                <c:pt idx="0">
                  <c:v>99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F-45F4-AC18-47BD00E3BC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Distribución geográfica por sexo de los apoyos otorgados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MARZO!$C$127:$C$128</c:f>
              <c:strCache>
                <c:ptCount val="2"/>
                <c:pt idx="1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MARZO!$B$129:$B$140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MARZO!$C$129:$C$140</c:f>
              <c:numCache>
                <c:formatCode>General</c:formatCode>
                <c:ptCount val="12"/>
                <c:pt idx="0">
                  <c:v>3</c:v>
                </c:pt>
                <c:pt idx="1">
                  <c:v>18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8">
                  <c:v>3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9-44DB-8E05-765A105AC8CF}"/>
            </c:ext>
          </c:extLst>
        </c:ser>
        <c:ser>
          <c:idx val="1"/>
          <c:order val="1"/>
          <c:tx>
            <c:strRef>
              <c:f>MARZO!$D$127:$D$128</c:f>
              <c:strCache>
                <c:ptCount val="2"/>
                <c:pt idx="1">
                  <c:v> Femenino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MARZO!$B$129:$B$140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MARZO!$D$129:$D$140</c:f>
              <c:numCache>
                <c:formatCode>General</c:formatCode>
                <c:ptCount val="12"/>
                <c:pt idx="1">
                  <c:v>22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2</c:v>
                </c:pt>
                <c:pt idx="8">
                  <c:v>6</c:v>
                </c:pt>
                <c:pt idx="9">
                  <c:v>17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9-44DB-8E05-765A105AC8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529984"/>
        <c:axId val="93531520"/>
        <c:axId val="0"/>
      </c:bar3DChart>
      <c:catAx>
        <c:axId val="93529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3531520"/>
        <c:crosses val="autoZero"/>
        <c:auto val="1"/>
        <c:lblAlgn val="ctr"/>
        <c:lblOffset val="100"/>
        <c:noMultiLvlLbl val="0"/>
      </c:catAx>
      <c:valAx>
        <c:axId val="935315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9352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FEBRERO!$I$6:$I$10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FEBRERO!$J$6:$J$10</c:f>
              <c:numCache>
                <c:formatCode>_("$"* #,##0.00_);_("$"* \(#,##0.00\);_("$"* "-"??_);_(@_)</c:formatCode>
                <c:ptCount val="5"/>
                <c:pt idx="0">
                  <c:v>38672</c:v>
                </c:pt>
                <c:pt idx="1">
                  <c:v>9100</c:v>
                </c:pt>
                <c:pt idx="2">
                  <c:v>14250</c:v>
                </c:pt>
                <c:pt idx="3">
                  <c:v>9060.1999999999989</c:v>
                </c:pt>
                <c:pt idx="4">
                  <c:v>15254.8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1-428B-B366-A767EE1FC7B5}"/>
            </c:ext>
          </c:extLst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FEBRERO!$I$6:$I$10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FEBRERO!$K$6:$K$10</c:f>
              <c:numCache>
                <c:formatCode>0%</c:formatCode>
                <c:ptCount val="5"/>
                <c:pt idx="0">
                  <c:v>0.4479192003428426</c:v>
                </c:pt>
                <c:pt idx="1">
                  <c:v>0.10540092891807684</c:v>
                </c:pt>
                <c:pt idx="2">
                  <c:v>0.16505090517391152</c:v>
                </c:pt>
                <c:pt idx="3">
                  <c:v>0.104939944635556</c:v>
                </c:pt>
                <c:pt idx="4">
                  <c:v>0.17668902092961303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1-428B-B366-A767EE1FC7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FEBRERO!$I$6:$I$10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FEBRERO!$J$6:$J$10</c:f>
              <c:numCache>
                <c:formatCode>_("$"* #,##0.00_);_("$"* \(#,##0.00\);_("$"* "-"??_);_(@_)</c:formatCode>
                <c:ptCount val="5"/>
                <c:pt idx="0">
                  <c:v>38672</c:v>
                </c:pt>
                <c:pt idx="1">
                  <c:v>9100</c:v>
                </c:pt>
                <c:pt idx="2">
                  <c:v>14250</c:v>
                </c:pt>
                <c:pt idx="3">
                  <c:v>9060.1999999999989</c:v>
                </c:pt>
                <c:pt idx="4">
                  <c:v>15254.8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F53-B7A5-5B763AA91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1745536"/>
        <c:axId val="51747072"/>
        <c:axId val="0"/>
      </c:bar3DChart>
      <c:catAx>
        <c:axId val="51745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747072"/>
        <c:crosses val="autoZero"/>
        <c:auto val="1"/>
        <c:lblAlgn val="ctr"/>
        <c:lblOffset val="100"/>
        <c:noMultiLvlLbl val="0"/>
      </c:catAx>
      <c:valAx>
        <c:axId val="517470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17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Distribución geográfica por sexo de los apoyos otorgados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FEBRERO!$C$205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FEBRERO!$B$206:$B$217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FEBRERO!$C$206:$C$217</c:f>
              <c:numCache>
                <c:formatCode>General</c:formatCode>
                <c:ptCount val="12"/>
                <c:pt idx="1">
                  <c:v>23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7">
                  <c:v>1</c:v>
                </c:pt>
                <c:pt idx="8">
                  <c:v>12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7-4AC5-A4F8-534C638658D3}"/>
            </c:ext>
          </c:extLst>
        </c:ser>
        <c:ser>
          <c:idx val="1"/>
          <c:order val="1"/>
          <c:tx>
            <c:strRef>
              <c:f>FEBRERO!$D$205</c:f>
              <c:strCache>
                <c:ptCount val="1"/>
                <c:pt idx="0">
                  <c:v> Femenino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FEBRERO!$B$206:$B$217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FEBRERO!$D$206:$D$217</c:f>
              <c:numCache>
                <c:formatCode>General</c:formatCode>
                <c:ptCount val="12"/>
                <c:pt idx="1">
                  <c:v>19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7-4AC5-A4F8-534C638658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gapDepth val="55"/>
        <c:shape val="box"/>
        <c:axId val="51851648"/>
        <c:axId val="51853184"/>
        <c:axId val="0"/>
      </c:bar3DChart>
      <c:catAx>
        <c:axId val="518516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1853184"/>
        <c:crosses val="autoZero"/>
        <c:auto val="1"/>
        <c:lblAlgn val="ctr"/>
        <c:lblOffset val="100"/>
        <c:noMultiLvlLbl val="0"/>
      </c:catAx>
      <c:valAx>
        <c:axId val="518531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5185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Distribución % geográfica total de los apoyos otorgados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FEBRERO!$B$220:$B$221</c:f>
              <c:strCache>
                <c:ptCount val="2"/>
                <c:pt idx="0">
                  <c:v>Estado</c:v>
                </c:pt>
                <c:pt idx="1">
                  <c:v>Fuera Edo</c:v>
                </c:pt>
              </c:strCache>
            </c:strRef>
          </c:cat>
          <c:val>
            <c:numRef>
              <c:f>FEBRERO!$C$220:$C$221</c:f>
              <c:numCache>
                <c:formatCode>General</c:formatCode>
                <c:ptCount val="2"/>
                <c:pt idx="0">
                  <c:v>110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0-4E22-B0D7-766130C153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layout>
        <c:manualLayout>
          <c:xMode val="edge"/>
          <c:yMode val="edge"/>
          <c:x val="0.29538461538461541"/>
          <c:y val="2.122015915119363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ENERO!$H$7:$H$12</c:f>
              <c:strCache>
                <c:ptCount val="6"/>
                <c:pt idx="0">
                  <c:v>KITS DE INSUMOS P/HEMODIALISIS</c:v>
                </c:pt>
                <c:pt idx="1">
                  <c:v>DIALISIS</c:v>
                </c:pt>
                <c:pt idx="2">
                  <c:v>TRATAMIENTO DEL CANCER</c:v>
                </c:pt>
                <c:pt idx="3">
                  <c:v>ESTUDIOS </c:v>
                </c:pt>
                <c:pt idx="4">
                  <c:v>MEDICAMENTOS</c:v>
                </c:pt>
                <c:pt idx="5">
                  <c:v>OTROS</c:v>
                </c:pt>
              </c:strCache>
            </c:strRef>
          </c:cat>
          <c:val>
            <c:numRef>
              <c:f>ENERO!$I$7:$I$12</c:f>
              <c:numCache>
                <c:formatCode>_("$"* #,##0.00_);_("$"* \(#,##0.00\);_("$"* "-"??_);_(@_)</c:formatCode>
                <c:ptCount val="6"/>
                <c:pt idx="0">
                  <c:v>37642</c:v>
                </c:pt>
                <c:pt idx="2">
                  <c:v>7418</c:v>
                </c:pt>
                <c:pt idx="3">
                  <c:v>15450</c:v>
                </c:pt>
                <c:pt idx="4">
                  <c:v>6642.58</c:v>
                </c:pt>
                <c:pt idx="5">
                  <c:v>9709.64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F-435B-B582-D0770383299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15</xdr:row>
      <xdr:rowOff>152400</xdr:rowOff>
    </xdr:from>
    <xdr:to>
      <xdr:col>14</xdr:col>
      <xdr:colOff>38100</xdr:colOff>
      <xdr:row>36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54D43CA-DED0-4498-B11D-896FC9516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733425</xdr:colOff>
      <xdr:row>37</xdr:row>
      <xdr:rowOff>180974</xdr:rowOff>
    </xdr:from>
    <xdr:to>
      <xdr:col>13</xdr:col>
      <xdr:colOff>752475</xdr:colOff>
      <xdr:row>58</xdr:row>
      <xdr:rowOff>171449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C16B6F96-A1F7-4F56-8F99-F67D15EB3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742949</xdr:colOff>
      <xdr:row>65</xdr:row>
      <xdr:rowOff>28575</xdr:rowOff>
    </xdr:from>
    <xdr:to>
      <xdr:col>13</xdr:col>
      <xdr:colOff>752475</xdr:colOff>
      <xdr:row>85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6207E5A5-9B45-4D56-8CC8-4BD814852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91</xdr:row>
      <xdr:rowOff>28575</xdr:rowOff>
    </xdr:from>
    <xdr:to>
      <xdr:col>14</xdr:col>
      <xdr:colOff>28575</xdr:colOff>
      <xdr:row>114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8A9FFDF2-1226-4955-8645-7736440D2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12</xdr:row>
      <xdr:rowOff>180975</xdr:rowOff>
    </xdr:from>
    <xdr:to>
      <xdr:col>14</xdr:col>
      <xdr:colOff>419100</xdr:colOff>
      <xdr:row>34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9F2CC06-8DC6-423F-8150-1C96D98CE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38</xdr:row>
      <xdr:rowOff>9525</xdr:rowOff>
    </xdr:from>
    <xdr:to>
      <xdr:col>14</xdr:col>
      <xdr:colOff>419100</xdr:colOff>
      <xdr:row>61</xdr:row>
      <xdr:rowOff>28575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E3A0D7D5-D527-4C4C-99AA-B1087EDE5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190499</xdr:colOff>
      <xdr:row>98</xdr:row>
      <xdr:rowOff>57149</xdr:rowOff>
    </xdr:from>
    <xdr:to>
      <xdr:col>14</xdr:col>
      <xdr:colOff>485774</xdr:colOff>
      <xdr:row>122</xdr:row>
      <xdr:rowOff>9525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5F6D2666-7223-4DF2-B302-15E36AD2B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247650</xdr:colOff>
      <xdr:row>70</xdr:row>
      <xdr:rowOff>85724</xdr:rowOff>
    </xdr:from>
    <xdr:to>
      <xdr:col>14</xdr:col>
      <xdr:colOff>495299</xdr:colOff>
      <xdr:row>93</xdr:row>
      <xdr:rowOff>38099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FAE3385C-0529-41F9-9E91-26FF76A6F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199361</xdr:colOff>
      <xdr:row>15</xdr:row>
      <xdr:rowOff>88605</xdr:rowOff>
    </xdr:from>
    <xdr:to>
      <xdr:col>13</xdr:col>
      <xdr:colOff>564853</xdr:colOff>
      <xdr:row>36</xdr:row>
      <xdr:rowOff>88605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51D06A09-AE7C-49B2-8F47-2A0A22950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223063</xdr:colOff>
      <xdr:row>39</xdr:row>
      <xdr:rowOff>143984</xdr:rowOff>
    </xdr:from>
    <xdr:to>
      <xdr:col>13</xdr:col>
      <xdr:colOff>553779</xdr:colOff>
      <xdr:row>63</xdr:row>
      <xdr:rowOff>66456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7752C2B3-3C9A-42C8-97A0-19641DF6E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310115</xdr:colOff>
      <xdr:row>69</xdr:row>
      <xdr:rowOff>88604</xdr:rowOff>
    </xdr:from>
    <xdr:to>
      <xdr:col>13</xdr:col>
      <xdr:colOff>620232</xdr:colOff>
      <xdr:row>96</xdr:row>
      <xdr:rowOff>132907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CE69D045-D389-4421-BB1B-2010E98A7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365495</xdr:colOff>
      <xdr:row>102</xdr:row>
      <xdr:rowOff>11074</xdr:rowOff>
    </xdr:from>
    <xdr:to>
      <xdr:col>13</xdr:col>
      <xdr:colOff>631308</xdr:colOff>
      <xdr:row>127</xdr:row>
      <xdr:rowOff>143982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id="{4D0322EC-E261-484B-91C4-A16B47D5C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ESTADISTICO%20DE%20APOY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G."/>
      <sheetName val="PERSONAS Y APOYOS"/>
      <sheetName val="ANALISIS MENSUALIZADO"/>
      <sheetName val="ENERO"/>
      <sheetName val="FEBRERO"/>
      <sheetName val="MARZO"/>
      <sheetName val="MAYO"/>
      <sheetName val="ABRIL"/>
      <sheetName val="JUNIO"/>
      <sheetName val="Hoja1"/>
      <sheetName val="Hoja3"/>
      <sheetName val="Hoja4"/>
      <sheetName val="Hoja5"/>
      <sheetName val="Hoja6"/>
      <sheetName val="Hoja2"/>
    </sheetNames>
    <sheetDataSet>
      <sheetData sheetId="0"/>
      <sheetData sheetId="1"/>
      <sheetData sheetId="2"/>
      <sheetData sheetId="3">
        <row r="7">
          <cell r="H7" t="str">
            <v>KITS DE INSUMOS P/HEMODIALISIS</v>
          </cell>
          <cell r="I7">
            <v>37642</v>
          </cell>
        </row>
        <row r="8">
          <cell r="H8" t="str">
            <v>DIALISIS</v>
          </cell>
        </row>
        <row r="9">
          <cell r="H9" t="str">
            <v>TRATAMIENTO DEL CANCER</v>
          </cell>
          <cell r="I9">
            <v>7418</v>
          </cell>
        </row>
        <row r="10">
          <cell r="H10" t="str">
            <v xml:space="preserve">ESTUDIOS </v>
          </cell>
          <cell r="I10">
            <v>15450</v>
          </cell>
        </row>
        <row r="11">
          <cell r="H11" t="str">
            <v>MEDICAMENTOS</v>
          </cell>
          <cell r="I11">
            <v>6642.58</v>
          </cell>
        </row>
        <row r="12">
          <cell r="H12" t="str">
            <v>OTROS</v>
          </cell>
          <cell r="I12">
            <v>9709.64</v>
          </cell>
        </row>
        <row r="154">
          <cell r="C154" t="str">
            <v>Masculino</v>
          </cell>
          <cell r="D154" t="str">
            <v>Femenino</v>
          </cell>
        </row>
        <row r="155">
          <cell r="B155" t="str">
            <v>Armeria</v>
          </cell>
          <cell r="C155">
            <v>2</v>
          </cell>
          <cell r="D155">
            <v>2</v>
          </cell>
        </row>
        <row r="156">
          <cell r="B156" t="str">
            <v>Colima</v>
          </cell>
          <cell r="C156">
            <v>22</v>
          </cell>
          <cell r="D156">
            <v>18</v>
          </cell>
        </row>
        <row r="157">
          <cell r="B157" t="str">
            <v>Comala</v>
          </cell>
          <cell r="C157">
            <v>2</v>
          </cell>
          <cell r="D157">
            <v>3</v>
          </cell>
        </row>
        <row r="158">
          <cell r="B158" t="str">
            <v>Coquimatlan</v>
          </cell>
          <cell r="C158">
            <v>1</v>
          </cell>
        </row>
        <row r="159">
          <cell r="B159" t="str">
            <v>Cuauhtemoc</v>
          </cell>
          <cell r="C159">
            <v>5</v>
          </cell>
          <cell r="D159">
            <v>1</v>
          </cell>
        </row>
        <row r="160">
          <cell r="B160" t="str">
            <v>Minatitlan</v>
          </cell>
        </row>
        <row r="161">
          <cell r="B161" t="str">
            <v>Ixtlahuacan</v>
          </cell>
          <cell r="C161">
            <v>1</v>
          </cell>
          <cell r="D161">
            <v>3</v>
          </cell>
        </row>
        <row r="162">
          <cell r="B162" t="str">
            <v>Manzanillo</v>
          </cell>
        </row>
        <row r="163">
          <cell r="B163" t="str">
            <v>Tecomán</v>
          </cell>
          <cell r="C163">
            <v>10</v>
          </cell>
          <cell r="D163">
            <v>5</v>
          </cell>
        </row>
        <row r="164">
          <cell r="B164" t="str">
            <v>Villa de Alvarez</v>
          </cell>
          <cell r="C164">
            <v>16</v>
          </cell>
          <cell r="D164">
            <v>8</v>
          </cell>
        </row>
        <row r="165">
          <cell r="B165" t="str">
            <v>Michoacan</v>
          </cell>
        </row>
        <row r="166">
          <cell r="B166" t="str">
            <v>Jalisco</v>
          </cell>
          <cell r="C166">
            <v>1</v>
          </cell>
          <cell r="D166">
            <v>1</v>
          </cell>
        </row>
        <row r="169">
          <cell r="B169" t="str">
            <v>Estado</v>
          </cell>
        </row>
        <row r="170">
          <cell r="B170" t="str">
            <v>Fuera Edo</v>
          </cell>
          <cell r="C170">
            <v>99</v>
          </cell>
        </row>
        <row r="171">
          <cell r="C171">
            <v>2</v>
          </cell>
        </row>
      </sheetData>
      <sheetData sheetId="4">
        <row r="6">
          <cell r="I6" t="str">
            <v>KITS DE INSUMOS P/HEMODIALISIS</v>
          </cell>
          <cell r="J6">
            <v>38672</v>
          </cell>
          <cell r="K6">
            <v>0.4479192003428426</v>
          </cell>
        </row>
        <row r="7">
          <cell r="I7" t="str">
            <v>TRATAMIENTO DEL CANCER</v>
          </cell>
          <cell r="J7">
            <v>9100</v>
          </cell>
          <cell r="K7">
            <v>0.10540092891807684</v>
          </cell>
        </row>
        <row r="8">
          <cell r="I8" t="str">
            <v xml:space="preserve">ESTUDIOS </v>
          </cell>
          <cell r="J8">
            <v>14250</v>
          </cell>
          <cell r="K8">
            <v>0.16505090517391152</v>
          </cell>
        </row>
        <row r="9">
          <cell r="I9" t="str">
            <v>MEDICAMENTOS</v>
          </cell>
          <cell r="J9">
            <v>9060.1999999999989</v>
          </cell>
          <cell r="K9">
            <v>0.104939944635556</v>
          </cell>
        </row>
        <row r="10">
          <cell r="I10" t="str">
            <v>OTROS</v>
          </cell>
          <cell r="J10">
            <v>15254.8</v>
          </cell>
          <cell r="K10">
            <v>0.17668902092961303</v>
          </cell>
        </row>
        <row r="205">
          <cell r="C205" t="str">
            <v>Masculino</v>
          </cell>
          <cell r="D205" t="str">
            <v>Femenino</v>
          </cell>
        </row>
        <row r="206">
          <cell r="B206" t="str">
            <v>Armeria</v>
          </cell>
        </row>
        <row r="207">
          <cell r="B207" t="str">
            <v>Colima</v>
          </cell>
          <cell r="C207">
            <v>23</v>
          </cell>
          <cell r="D207">
            <v>19</v>
          </cell>
        </row>
        <row r="208">
          <cell r="B208" t="str">
            <v>Comala</v>
          </cell>
          <cell r="C208">
            <v>4</v>
          </cell>
          <cell r="D208">
            <v>2</v>
          </cell>
        </row>
        <row r="209">
          <cell r="B209" t="str">
            <v>Coquimatlan</v>
          </cell>
          <cell r="C209">
            <v>1</v>
          </cell>
          <cell r="D209">
            <v>5</v>
          </cell>
        </row>
        <row r="210">
          <cell r="B210" t="str">
            <v>Cuauhtemoc</v>
          </cell>
          <cell r="C210">
            <v>3</v>
          </cell>
          <cell r="D210">
            <v>2</v>
          </cell>
        </row>
        <row r="211">
          <cell r="B211" t="str">
            <v>Minatitlan</v>
          </cell>
          <cell r="D211">
            <v>1</v>
          </cell>
        </row>
        <row r="212">
          <cell r="B212" t="str">
            <v>Ixtlahuacan</v>
          </cell>
          <cell r="D212">
            <v>4</v>
          </cell>
        </row>
        <row r="213">
          <cell r="B213" t="str">
            <v>Manzanillo</v>
          </cell>
          <cell r="C213">
            <v>1</v>
          </cell>
          <cell r="D213">
            <v>1</v>
          </cell>
        </row>
        <row r="214">
          <cell r="B214" t="str">
            <v>Tecomán</v>
          </cell>
          <cell r="C214">
            <v>12</v>
          </cell>
          <cell r="D214">
            <v>4</v>
          </cell>
        </row>
        <row r="215">
          <cell r="B215" t="str">
            <v>Villa de Alvarez</v>
          </cell>
          <cell r="C215">
            <v>16</v>
          </cell>
          <cell r="D215">
            <v>12</v>
          </cell>
        </row>
        <row r="216">
          <cell r="B216" t="str">
            <v>Michoacan</v>
          </cell>
        </row>
        <row r="217">
          <cell r="B217" t="str">
            <v>Jalisco</v>
          </cell>
          <cell r="D217">
            <v>1</v>
          </cell>
        </row>
        <row r="220">
          <cell r="B220" t="str">
            <v>Estado</v>
          </cell>
          <cell r="C220">
            <v>110</v>
          </cell>
        </row>
        <row r="221">
          <cell r="B221" t="str">
            <v>Fuera Edo</v>
          </cell>
          <cell r="C221">
            <v>1</v>
          </cell>
        </row>
      </sheetData>
      <sheetData sheetId="5">
        <row r="7">
          <cell r="I7" t="str">
            <v>KITS DE INSUMOS P/HEMODIALISIS</v>
          </cell>
          <cell r="J7">
            <v>36366</v>
          </cell>
          <cell r="K7">
            <v>0.51907418495889557</v>
          </cell>
        </row>
        <row r="8">
          <cell r="I8" t="str">
            <v>TRATAMIENTO DEL CANCER</v>
          </cell>
          <cell r="J8">
            <v>7500</v>
          </cell>
          <cell r="K8">
            <v>0.10705209226177519</v>
          </cell>
        </row>
        <row r="9">
          <cell r="I9" t="str">
            <v xml:space="preserve">ESTUDIOS </v>
          </cell>
          <cell r="J9">
            <v>12716.15</v>
          </cell>
          <cell r="K9">
            <v>0.18150539506860966</v>
          </cell>
        </row>
        <row r="10">
          <cell r="I10" t="str">
            <v>MEDICAMENTOS</v>
          </cell>
          <cell r="J10">
            <v>5258.24</v>
          </cell>
          <cell r="K10">
            <v>7.5054079148607566E-2</v>
          </cell>
        </row>
        <row r="11">
          <cell r="I11" t="str">
            <v>OTROS</v>
          </cell>
          <cell r="J11">
            <v>8218.9599999999991</v>
          </cell>
          <cell r="K11">
            <v>0.11731424856211196</v>
          </cell>
        </row>
        <row r="128">
          <cell r="C128" t="str">
            <v>Masculino</v>
          </cell>
          <cell r="D128" t="str">
            <v>Femenino</v>
          </cell>
        </row>
        <row r="129">
          <cell r="B129" t="str">
            <v>Armeria</v>
          </cell>
          <cell r="C129">
            <v>3</v>
          </cell>
        </row>
        <row r="130">
          <cell r="B130" t="str">
            <v>Colima</v>
          </cell>
          <cell r="C130">
            <v>18</v>
          </cell>
          <cell r="D130">
            <v>22</v>
          </cell>
        </row>
        <row r="131">
          <cell r="B131" t="str">
            <v>Comala</v>
          </cell>
          <cell r="C131">
            <v>2</v>
          </cell>
          <cell r="D131">
            <v>1</v>
          </cell>
        </row>
        <row r="132">
          <cell r="B132" t="str">
            <v>Coquimatlan</v>
          </cell>
          <cell r="C132">
            <v>3</v>
          </cell>
          <cell r="D132">
            <v>1</v>
          </cell>
        </row>
        <row r="133">
          <cell r="B133" t="str">
            <v>Cuauhtemoc</v>
          </cell>
          <cell r="C133">
            <v>4</v>
          </cell>
          <cell r="D133">
            <v>2</v>
          </cell>
        </row>
        <row r="134">
          <cell r="B134" t="str">
            <v>Minatitlan</v>
          </cell>
          <cell r="C134">
            <v>1</v>
          </cell>
        </row>
        <row r="135">
          <cell r="B135" t="str">
            <v>Ixtlahuacan</v>
          </cell>
          <cell r="C135">
            <v>1</v>
          </cell>
          <cell r="D135">
            <v>2</v>
          </cell>
        </row>
        <row r="136">
          <cell r="B136" t="str">
            <v>Manzanillo</v>
          </cell>
        </row>
        <row r="137">
          <cell r="B137" t="str">
            <v>Tecomán</v>
          </cell>
          <cell r="C137">
            <v>3</v>
          </cell>
          <cell r="D137">
            <v>6</v>
          </cell>
        </row>
        <row r="138">
          <cell r="B138" t="str">
            <v>Villa de Alvarez</v>
          </cell>
          <cell r="C138">
            <v>13</v>
          </cell>
          <cell r="D138">
            <v>17</v>
          </cell>
        </row>
        <row r="139">
          <cell r="B139" t="str">
            <v>Michoacan</v>
          </cell>
        </row>
        <row r="140">
          <cell r="B140" t="str">
            <v>Jalisco</v>
          </cell>
          <cell r="D140">
            <v>1</v>
          </cell>
        </row>
        <row r="143">
          <cell r="B143" t="str">
            <v>Estado</v>
          </cell>
          <cell r="C143">
            <v>99</v>
          </cell>
        </row>
        <row r="144">
          <cell r="B144" t="str">
            <v>Fuera Edo</v>
          </cell>
          <cell r="C144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20D8-C085-4AEE-9D90-10990F4AD46E}">
  <dimension ref="A1:P145"/>
  <sheetViews>
    <sheetView tabSelected="1" topLeftCell="B88" workbookViewId="0">
      <selection activeCell="G103" sqref="G103"/>
    </sheetView>
  </sheetViews>
  <sheetFormatPr baseColWidth="10" defaultRowHeight="15" x14ac:dyDescent="0.25"/>
  <cols>
    <col min="1" max="1" width="41.5703125" style="15" bestFit="1" customWidth="1"/>
    <col min="2" max="2" width="38" style="15" customWidth="1"/>
    <col min="3" max="3" width="7.7109375" customWidth="1"/>
    <col min="4" max="4" width="11.140625" customWidth="1"/>
    <col min="6" max="6" width="10" style="28" bestFit="1" customWidth="1"/>
    <col min="9" max="9" width="28.28515625" bestFit="1" customWidth="1"/>
  </cols>
  <sheetData>
    <row r="1" spans="1:16" ht="21.75" thickBot="1" x14ac:dyDescent="0.4">
      <c r="A1" s="1" t="s">
        <v>261</v>
      </c>
      <c r="B1" s="1"/>
      <c r="C1" s="1"/>
      <c r="D1" s="1"/>
      <c r="E1" s="1"/>
      <c r="F1" s="1"/>
    </row>
    <row r="2" spans="1:16" ht="19.5" customHeight="1" thickBot="1" x14ac:dyDescent="0.35">
      <c r="A2" s="2" t="s">
        <v>262</v>
      </c>
      <c r="B2" s="3"/>
      <c r="C2" s="3"/>
      <c r="D2" s="3"/>
      <c r="E2" s="3"/>
      <c r="F2" s="4"/>
      <c r="G2" s="5" t="s">
        <v>263</v>
      </c>
      <c r="H2" s="5"/>
      <c r="I2" s="5"/>
      <c r="J2" s="5"/>
      <c r="K2" s="5"/>
      <c r="L2" s="5"/>
      <c r="M2" s="5"/>
      <c r="N2" s="5"/>
      <c r="O2" s="5"/>
      <c r="P2" s="6"/>
    </row>
    <row r="3" spans="1:16" ht="19.5" thickBot="1" x14ac:dyDescent="0.35">
      <c r="A3" s="114"/>
      <c r="B3" s="115"/>
      <c r="C3" s="85"/>
      <c r="D3" s="85"/>
      <c r="E3" s="85"/>
      <c r="F3" s="116"/>
      <c r="G3" s="86"/>
      <c r="H3" s="86"/>
      <c r="I3" s="86"/>
      <c r="J3" s="86"/>
      <c r="K3" s="86"/>
      <c r="L3" s="86"/>
      <c r="M3" s="86"/>
      <c r="N3" s="86"/>
    </row>
    <row r="4" spans="1:16" ht="19.5" thickBot="1" x14ac:dyDescent="0.35">
      <c r="A4" s="89" t="s">
        <v>3</v>
      </c>
      <c r="B4" s="117" t="s">
        <v>4</v>
      </c>
      <c r="C4" s="89" t="s">
        <v>5</v>
      </c>
      <c r="D4" s="90" t="s">
        <v>6</v>
      </c>
      <c r="E4" s="90" t="s">
        <v>7</v>
      </c>
      <c r="F4" s="91" t="s">
        <v>8</v>
      </c>
      <c r="G4" s="13"/>
      <c r="H4" s="86"/>
      <c r="I4" s="86"/>
      <c r="J4" s="86"/>
      <c r="K4" s="86"/>
      <c r="L4" s="86"/>
      <c r="M4" s="86"/>
      <c r="N4" s="86"/>
    </row>
    <row r="5" spans="1:16" ht="19.5" thickBot="1" x14ac:dyDescent="0.35">
      <c r="A5" s="94"/>
      <c r="B5" s="92"/>
      <c r="C5" s="94"/>
      <c r="D5" s="95"/>
      <c r="E5" s="95"/>
      <c r="F5" s="96"/>
      <c r="G5" s="13"/>
      <c r="H5" s="86"/>
      <c r="I5" s="86"/>
      <c r="J5" s="86"/>
      <c r="K5" s="86"/>
      <c r="L5" s="86"/>
      <c r="M5" s="86"/>
      <c r="N5" s="86"/>
    </row>
    <row r="6" spans="1:16" ht="18" thickBot="1" x14ac:dyDescent="0.35">
      <c r="A6" s="118" t="s">
        <v>9</v>
      </c>
      <c r="C6" s="16"/>
      <c r="D6" s="16"/>
      <c r="E6" s="16"/>
      <c r="G6" s="13"/>
      <c r="I6" s="25" t="s">
        <v>12</v>
      </c>
      <c r="J6" s="26" t="s">
        <v>7</v>
      </c>
      <c r="K6" s="27" t="s">
        <v>13</v>
      </c>
    </row>
    <row r="7" spans="1:16" ht="17.25" x14ac:dyDescent="0.3">
      <c r="A7" s="119"/>
      <c r="C7" s="16"/>
      <c r="E7" s="16"/>
      <c r="G7" s="13"/>
      <c r="I7" s="29" t="s">
        <v>15</v>
      </c>
      <c r="J7" s="120">
        <f>E65</f>
        <v>36366</v>
      </c>
      <c r="K7" s="31">
        <f>J7*1/J12</f>
        <v>0.51907418495889557</v>
      </c>
    </row>
    <row r="8" spans="1:16" x14ac:dyDescent="0.25">
      <c r="A8" s="20" t="s">
        <v>264</v>
      </c>
      <c r="B8" s="42" t="s">
        <v>9</v>
      </c>
      <c r="C8" s="21">
        <v>1</v>
      </c>
      <c r="D8" s="121">
        <f t="shared" ref="D8:D64" si="0">E8/C8</f>
        <v>638</v>
      </c>
      <c r="E8" s="122">
        <v>638</v>
      </c>
      <c r="F8" s="31"/>
      <c r="I8" s="29" t="s">
        <v>19</v>
      </c>
      <c r="J8" s="30">
        <f>E74</f>
        <v>7500</v>
      </c>
      <c r="K8" s="31">
        <f>J8*1/J12</f>
        <v>0.10705209226177519</v>
      </c>
    </row>
    <row r="9" spans="1:16" x14ac:dyDescent="0.25">
      <c r="A9" s="20" t="s">
        <v>16</v>
      </c>
      <c r="B9" s="42" t="s">
        <v>9</v>
      </c>
      <c r="C9" s="21">
        <v>1</v>
      </c>
      <c r="D9" s="121">
        <f t="shared" si="0"/>
        <v>638</v>
      </c>
      <c r="E9" s="122">
        <v>638</v>
      </c>
      <c r="F9" s="31"/>
      <c r="I9" s="29" t="s">
        <v>21</v>
      </c>
      <c r="J9" s="30">
        <f>E95</f>
        <v>12716.15</v>
      </c>
      <c r="K9" s="31">
        <f>J9*1/J12</f>
        <v>0.18150539506860966</v>
      </c>
    </row>
    <row r="10" spans="1:16" x14ac:dyDescent="0.25">
      <c r="A10" s="20" t="s">
        <v>18</v>
      </c>
      <c r="B10" s="42" t="s">
        <v>9</v>
      </c>
      <c r="C10" s="21">
        <v>1</v>
      </c>
      <c r="D10" s="121">
        <f t="shared" si="0"/>
        <v>638</v>
      </c>
      <c r="E10" s="122">
        <v>638</v>
      </c>
      <c r="F10" s="31"/>
      <c r="I10" s="29" t="s">
        <v>23</v>
      </c>
      <c r="J10" s="30">
        <f>E108</f>
        <v>5258.24</v>
      </c>
      <c r="K10" s="31">
        <f>J10*1/J12</f>
        <v>7.5054079148607566E-2</v>
      </c>
    </row>
    <row r="11" spans="1:16" x14ac:dyDescent="0.25">
      <c r="A11" s="20" t="s">
        <v>162</v>
      </c>
      <c r="B11" s="42" t="s">
        <v>9</v>
      </c>
      <c r="C11" s="21">
        <v>1</v>
      </c>
      <c r="D11" s="121">
        <f t="shared" si="0"/>
        <v>638</v>
      </c>
      <c r="E11" s="122">
        <v>638</v>
      </c>
      <c r="F11" s="31"/>
      <c r="I11" s="29" t="s">
        <v>25</v>
      </c>
      <c r="J11" s="30">
        <f>E120</f>
        <v>8218.9599999999991</v>
      </c>
      <c r="K11" s="31">
        <f>J11*1/J12</f>
        <v>0.11731424856211196</v>
      </c>
    </row>
    <row r="12" spans="1:16" x14ac:dyDescent="0.25">
      <c r="A12" s="20" t="s">
        <v>22</v>
      </c>
      <c r="B12" s="42" t="s">
        <v>9</v>
      </c>
      <c r="C12" s="21">
        <v>1</v>
      </c>
      <c r="D12" s="121">
        <f t="shared" si="0"/>
        <v>638</v>
      </c>
      <c r="E12" s="122">
        <v>638</v>
      </c>
      <c r="F12" s="31"/>
      <c r="I12" s="32" t="s">
        <v>27</v>
      </c>
      <c r="J12" s="33">
        <f>SUM(J7:J11)</f>
        <v>70059.350000000006</v>
      </c>
      <c r="K12" s="34">
        <f>SUM(K7:K11)</f>
        <v>0.99999999999999978</v>
      </c>
    </row>
    <row r="13" spans="1:16" x14ac:dyDescent="0.25">
      <c r="A13" s="20" t="s">
        <v>24</v>
      </c>
      <c r="B13" s="42" t="s">
        <v>9</v>
      </c>
      <c r="C13" s="21">
        <v>1</v>
      </c>
      <c r="D13" s="121">
        <f t="shared" si="0"/>
        <v>638</v>
      </c>
      <c r="E13" s="122">
        <v>638</v>
      </c>
      <c r="F13" s="31"/>
      <c r="H13" s="32"/>
      <c r="I13" s="35"/>
      <c r="J13" s="36"/>
    </row>
    <row r="14" spans="1:16" x14ac:dyDescent="0.25">
      <c r="A14" s="20" t="s">
        <v>26</v>
      </c>
      <c r="B14" s="42" t="s">
        <v>9</v>
      </c>
      <c r="C14" s="21">
        <v>1</v>
      </c>
      <c r="D14" s="121">
        <f t="shared" si="0"/>
        <v>638</v>
      </c>
      <c r="E14" s="122">
        <v>638</v>
      </c>
      <c r="F14" s="31"/>
    </row>
    <row r="15" spans="1:16" x14ac:dyDescent="0.25">
      <c r="A15" s="20" t="s">
        <v>28</v>
      </c>
      <c r="B15" s="42" t="s">
        <v>9</v>
      </c>
      <c r="C15" s="21">
        <v>1</v>
      </c>
      <c r="D15" s="121">
        <f t="shared" si="0"/>
        <v>638</v>
      </c>
      <c r="E15" s="122">
        <v>638</v>
      </c>
      <c r="F15" s="31"/>
    </row>
    <row r="16" spans="1:16" x14ac:dyDescent="0.25">
      <c r="A16" s="20" t="s">
        <v>29</v>
      </c>
      <c r="B16" s="42" t="s">
        <v>9</v>
      </c>
      <c r="C16" s="21">
        <v>1</v>
      </c>
      <c r="D16" s="121">
        <f t="shared" si="0"/>
        <v>638</v>
      </c>
      <c r="E16" s="122">
        <v>638</v>
      </c>
      <c r="F16" s="31"/>
    </row>
    <row r="17" spans="1:6" x14ac:dyDescent="0.25">
      <c r="A17" s="20" t="s">
        <v>265</v>
      </c>
      <c r="B17" s="42" t="s">
        <v>9</v>
      </c>
      <c r="C17" s="21">
        <v>1</v>
      </c>
      <c r="D17" s="121">
        <f t="shared" si="0"/>
        <v>638</v>
      </c>
      <c r="E17" s="122">
        <v>638</v>
      </c>
      <c r="F17" s="31"/>
    </row>
    <row r="18" spans="1:6" x14ac:dyDescent="0.25">
      <c r="A18" s="20" t="s">
        <v>31</v>
      </c>
      <c r="B18" s="42" t="s">
        <v>9</v>
      </c>
      <c r="C18" s="21">
        <v>1</v>
      </c>
      <c r="D18" s="121">
        <f t="shared" si="0"/>
        <v>638</v>
      </c>
      <c r="E18" s="122">
        <v>638</v>
      </c>
      <c r="F18" s="31"/>
    </row>
    <row r="19" spans="1:6" x14ac:dyDescent="0.25">
      <c r="A19" s="20" t="s">
        <v>266</v>
      </c>
      <c r="B19" s="42" t="s">
        <v>9</v>
      </c>
      <c r="C19" s="21">
        <v>1</v>
      </c>
      <c r="D19" s="121">
        <f t="shared" si="0"/>
        <v>638</v>
      </c>
      <c r="E19" s="122">
        <v>638</v>
      </c>
      <c r="F19" s="31"/>
    </row>
    <row r="20" spans="1:6" x14ac:dyDescent="0.25">
      <c r="A20" s="20" t="s">
        <v>32</v>
      </c>
      <c r="B20" s="42" t="s">
        <v>9</v>
      </c>
      <c r="C20" s="21">
        <v>1</v>
      </c>
      <c r="D20" s="121">
        <f t="shared" si="0"/>
        <v>638</v>
      </c>
      <c r="E20" s="122">
        <v>638</v>
      </c>
      <c r="F20" s="31"/>
    </row>
    <row r="21" spans="1:6" x14ac:dyDescent="0.25">
      <c r="A21" s="20" t="s">
        <v>33</v>
      </c>
      <c r="B21" s="42" t="s">
        <v>9</v>
      </c>
      <c r="C21" s="21">
        <v>1</v>
      </c>
      <c r="D21" s="121">
        <f t="shared" si="0"/>
        <v>638</v>
      </c>
      <c r="E21" s="122">
        <v>638</v>
      </c>
      <c r="F21" s="31"/>
    </row>
    <row r="22" spans="1:6" x14ac:dyDescent="0.25">
      <c r="A22" s="20" t="s">
        <v>267</v>
      </c>
      <c r="B22" s="42" t="s">
        <v>9</v>
      </c>
      <c r="C22" s="21">
        <v>1</v>
      </c>
      <c r="D22" s="121">
        <f t="shared" si="0"/>
        <v>638</v>
      </c>
      <c r="E22" s="122">
        <v>638</v>
      </c>
      <c r="F22" s="31"/>
    </row>
    <row r="23" spans="1:6" x14ac:dyDescent="0.25">
      <c r="A23" s="20" t="s">
        <v>34</v>
      </c>
      <c r="B23" s="42" t="s">
        <v>9</v>
      </c>
      <c r="C23" s="21">
        <v>1</v>
      </c>
      <c r="D23" s="121">
        <f t="shared" si="0"/>
        <v>638</v>
      </c>
      <c r="E23" s="122">
        <v>638</v>
      </c>
      <c r="F23" s="31"/>
    </row>
    <row r="24" spans="1:6" x14ac:dyDescent="0.25">
      <c r="A24" s="20" t="s">
        <v>268</v>
      </c>
      <c r="B24" s="42" t="s">
        <v>9</v>
      </c>
      <c r="C24" s="21">
        <v>1</v>
      </c>
      <c r="D24" s="121">
        <f t="shared" si="0"/>
        <v>638</v>
      </c>
      <c r="E24" s="122">
        <v>638</v>
      </c>
      <c r="F24" s="31"/>
    </row>
    <row r="25" spans="1:6" x14ac:dyDescent="0.25">
      <c r="A25" s="20" t="s">
        <v>35</v>
      </c>
      <c r="B25" s="42" t="s">
        <v>9</v>
      </c>
      <c r="C25" s="21">
        <v>1</v>
      </c>
      <c r="D25" s="121">
        <f t="shared" si="0"/>
        <v>638</v>
      </c>
      <c r="E25" s="122">
        <v>638</v>
      </c>
      <c r="F25" s="31"/>
    </row>
    <row r="26" spans="1:6" x14ac:dyDescent="0.25">
      <c r="A26" s="20" t="s">
        <v>36</v>
      </c>
      <c r="B26" s="42" t="s">
        <v>9</v>
      </c>
      <c r="C26" s="21">
        <v>1</v>
      </c>
      <c r="D26" s="121">
        <f t="shared" si="0"/>
        <v>638</v>
      </c>
      <c r="E26" s="122">
        <v>638</v>
      </c>
      <c r="F26" s="31"/>
    </row>
    <row r="27" spans="1:6" x14ac:dyDescent="0.25">
      <c r="A27" s="20" t="s">
        <v>38</v>
      </c>
      <c r="B27" s="42" t="s">
        <v>9</v>
      </c>
      <c r="C27" s="21">
        <v>1</v>
      </c>
      <c r="D27" s="121">
        <f t="shared" si="0"/>
        <v>638</v>
      </c>
      <c r="E27" s="122">
        <v>638</v>
      </c>
      <c r="F27" s="31"/>
    </row>
    <row r="28" spans="1:6" x14ac:dyDescent="0.25">
      <c r="A28" s="20" t="s">
        <v>39</v>
      </c>
      <c r="B28" s="42" t="s">
        <v>9</v>
      </c>
      <c r="C28" s="21">
        <v>1</v>
      </c>
      <c r="D28" s="121">
        <f t="shared" si="0"/>
        <v>638</v>
      </c>
      <c r="E28" s="122">
        <v>638</v>
      </c>
      <c r="F28" s="31"/>
    </row>
    <row r="29" spans="1:6" x14ac:dyDescent="0.25">
      <c r="A29" s="20" t="s">
        <v>269</v>
      </c>
      <c r="B29" s="42" t="s">
        <v>9</v>
      </c>
      <c r="C29" s="21">
        <v>1</v>
      </c>
      <c r="D29" s="121">
        <f t="shared" si="0"/>
        <v>638</v>
      </c>
      <c r="E29" s="122">
        <v>638</v>
      </c>
      <c r="F29" s="31"/>
    </row>
    <row r="30" spans="1:6" x14ac:dyDescent="0.25">
      <c r="A30" s="20" t="s">
        <v>270</v>
      </c>
      <c r="B30" s="42" t="s">
        <v>9</v>
      </c>
      <c r="C30" s="21">
        <v>1</v>
      </c>
      <c r="D30" s="121">
        <f t="shared" si="0"/>
        <v>638</v>
      </c>
      <c r="E30" s="122">
        <v>638</v>
      </c>
      <c r="F30" s="31"/>
    </row>
    <row r="31" spans="1:6" x14ac:dyDescent="0.25">
      <c r="A31" s="20" t="s">
        <v>41</v>
      </c>
      <c r="B31" s="42" t="s">
        <v>9</v>
      </c>
      <c r="C31" s="21">
        <v>1</v>
      </c>
      <c r="D31" s="121">
        <f t="shared" si="0"/>
        <v>638</v>
      </c>
      <c r="E31" s="122">
        <v>638</v>
      </c>
      <c r="F31" s="31"/>
    </row>
    <row r="32" spans="1:6" x14ac:dyDescent="0.25">
      <c r="A32" s="20" t="s">
        <v>167</v>
      </c>
      <c r="B32" s="42" t="s">
        <v>9</v>
      </c>
      <c r="C32" s="21">
        <v>1</v>
      </c>
      <c r="D32" s="121">
        <f t="shared" si="0"/>
        <v>638</v>
      </c>
      <c r="E32" s="122">
        <v>638</v>
      </c>
      <c r="F32" s="31"/>
    </row>
    <row r="33" spans="1:6" x14ac:dyDescent="0.25">
      <c r="A33" s="20" t="s">
        <v>43</v>
      </c>
      <c r="B33" s="42" t="s">
        <v>9</v>
      </c>
      <c r="C33" s="21">
        <v>1</v>
      </c>
      <c r="D33" s="121">
        <f t="shared" si="0"/>
        <v>638</v>
      </c>
      <c r="E33" s="122">
        <v>638</v>
      </c>
      <c r="F33" s="31"/>
    </row>
    <row r="34" spans="1:6" x14ac:dyDescent="0.25">
      <c r="A34" s="20" t="s">
        <v>44</v>
      </c>
      <c r="B34" s="42" t="s">
        <v>9</v>
      </c>
      <c r="C34" s="21">
        <v>1</v>
      </c>
      <c r="D34" s="121">
        <f t="shared" si="0"/>
        <v>638</v>
      </c>
      <c r="E34" s="122">
        <v>638</v>
      </c>
      <c r="F34" s="31"/>
    </row>
    <row r="35" spans="1:6" x14ac:dyDescent="0.25">
      <c r="A35" s="20" t="s">
        <v>45</v>
      </c>
      <c r="B35" s="42" t="s">
        <v>9</v>
      </c>
      <c r="C35" s="21">
        <v>1</v>
      </c>
      <c r="D35" s="121">
        <f t="shared" si="0"/>
        <v>638</v>
      </c>
      <c r="E35" s="122">
        <v>638</v>
      </c>
      <c r="F35" s="31"/>
    </row>
    <row r="36" spans="1:6" x14ac:dyDescent="0.25">
      <c r="A36" s="20" t="s">
        <v>169</v>
      </c>
      <c r="B36" s="42" t="s">
        <v>9</v>
      </c>
      <c r="C36" s="21">
        <v>1</v>
      </c>
      <c r="D36" s="121">
        <f t="shared" si="0"/>
        <v>638</v>
      </c>
      <c r="E36" s="122">
        <v>638</v>
      </c>
      <c r="F36" s="31"/>
    </row>
    <row r="37" spans="1:6" x14ac:dyDescent="0.25">
      <c r="A37" s="20" t="s">
        <v>46</v>
      </c>
      <c r="B37" s="42" t="s">
        <v>9</v>
      </c>
      <c r="C37" s="21">
        <v>1</v>
      </c>
      <c r="D37" s="121">
        <f t="shared" si="0"/>
        <v>638</v>
      </c>
      <c r="E37" s="122">
        <v>638</v>
      </c>
      <c r="F37" s="31"/>
    </row>
    <row r="38" spans="1:6" x14ac:dyDescent="0.25">
      <c r="A38" s="20" t="s">
        <v>47</v>
      </c>
      <c r="B38" s="42" t="s">
        <v>9</v>
      </c>
      <c r="C38" s="21">
        <v>1</v>
      </c>
      <c r="D38" s="121">
        <f t="shared" si="0"/>
        <v>638</v>
      </c>
      <c r="E38" s="122">
        <v>638</v>
      </c>
      <c r="F38" s="31"/>
    </row>
    <row r="39" spans="1:6" x14ac:dyDescent="0.25">
      <c r="A39" s="20" t="s">
        <v>170</v>
      </c>
      <c r="B39" s="42" t="s">
        <v>9</v>
      </c>
      <c r="C39" s="21">
        <v>1</v>
      </c>
      <c r="D39" s="121">
        <f t="shared" si="0"/>
        <v>638</v>
      </c>
      <c r="E39" s="122">
        <v>638</v>
      </c>
      <c r="F39" s="31"/>
    </row>
    <row r="40" spans="1:6" x14ac:dyDescent="0.25">
      <c r="A40" s="20" t="s">
        <v>48</v>
      </c>
      <c r="B40" s="42" t="s">
        <v>9</v>
      </c>
      <c r="C40" s="21">
        <v>1</v>
      </c>
      <c r="D40" s="121">
        <f t="shared" si="0"/>
        <v>638</v>
      </c>
      <c r="E40" s="122">
        <v>638</v>
      </c>
      <c r="F40" s="31"/>
    </row>
    <row r="41" spans="1:6" x14ac:dyDescent="0.25">
      <c r="A41" s="20" t="s">
        <v>49</v>
      </c>
      <c r="B41" s="42" t="s">
        <v>9</v>
      </c>
      <c r="C41" s="21">
        <v>1</v>
      </c>
      <c r="D41" s="121">
        <f t="shared" si="0"/>
        <v>638</v>
      </c>
      <c r="E41" s="122">
        <v>638</v>
      </c>
      <c r="F41" s="31"/>
    </row>
    <row r="42" spans="1:6" x14ac:dyDescent="0.25">
      <c r="A42" s="20" t="s">
        <v>50</v>
      </c>
      <c r="B42" s="42" t="s">
        <v>9</v>
      </c>
      <c r="C42" s="21">
        <v>1</v>
      </c>
      <c r="D42" s="121">
        <f t="shared" si="0"/>
        <v>638</v>
      </c>
      <c r="E42" s="122">
        <v>638</v>
      </c>
      <c r="F42" s="31"/>
    </row>
    <row r="43" spans="1:6" x14ac:dyDescent="0.25">
      <c r="A43" s="20" t="s">
        <v>51</v>
      </c>
      <c r="B43" s="42" t="s">
        <v>9</v>
      </c>
      <c r="C43" s="21">
        <v>1</v>
      </c>
      <c r="D43" s="121">
        <f t="shared" si="0"/>
        <v>638</v>
      </c>
      <c r="E43" s="122">
        <v>638</v>
      </c>
      <c r="F43" s="31"/>
    </row>
    <row r="44" spans="1:6" x14ac:dyDescent="0.25">
      <c r="A44" s="20" t="s">
        <v>271</v>
      </c>
      <c r="B44" s="42" t="s">
        <v>9</v>
      </c>
      <c r="C44" s="21">
        <v>1</v>
      </c>
      <c r="D44" s="121">
        <f t="shared" si="0"/>
        <v>638</v>
      </c>
      <c r="E44" s="122">
        <v>638</v>
      </c>
      <c r="F44" s="31"/>
    </row>
    <row r="45" spans="1:6" x14ac:dyDescent="0.25">
      <c r="A45" s="20" t="s">
        <v>54</v>
      </c>
      <c r="B45" s="42" t="s">
        <v>9</v>
      </c>
      <c r="C45" s="21">
        <v>1</v>
      </c>
      <c r="D45" s="121">
        <f t="shared" si="0"/>
        <v>638</v>
      </c>
      <c r="E45" s="122">
        <v>638</v>
      </c>
      <c r="F45" s="31"/>
    </row>
    <row r="46" spans="1:6" x14ac:dyDescent="0.25">
      <c r="A46" s="20" t="s">
        <v>55</v>
      </c>
      <c r="B46" s="42" t="s">
        <v>9</v>
      </c>
      <c r="C46" s="21">
        <v>1</v>
      </c>
      <c r="D46" s="121">
        <f t="shared" si="0"/>
        <v>638</v>
      </c>
      <c r="E46" s="122">
        <v>638</v>
      </c>
      <c r="F46" s="31"/>
    </row>
    <row r="47" spans="1:6" x14ac:dyDescent="0.25">
      <c r="A47" s="20" t="s">
        <v>272</v>
      </c>
      <c r="B47" s="42" t="s">
        <v>9</v>
      </c>
      <c r="C47" s="21">
        <v>1</v>
      </c>
      <c r="D47" s="121">
        <f t="shared" si="0"/>
        <v>638</v>
      </c>
      <c r="E47" s="122">
        <v>638</v>
      </c>
      <c r="F47" s="31"/>
    </row>
    <row r="48" spans="1:6" x14ac:dyDescent="0.25">
      <c r="A48" s="20" t="s">
        <v>58</v>
      </c>
      <c r="B48" s="42" t="s">
        <v>9</v>
      </c>
      <c r="C48" s="21">
        <v>1</v>
      </c>
      <c r="D48" s="121">
        <f t="shared" si="0"/>
        <v>638</v>
      </c>
      <c r="E48" s="122">
        <v>638</v>
      </c>
      <c r="F48" s="31"/>
    </row>
    <row r="49" spans="1:6" x14ac:dyDescent="0.25">
      <c r="A49" s="20" t="s">
        <v>273</v>
      </c>
      <c r="B49" s="42" t="s">
        <v>9</v>
      </c>
      <c r="C49" s="21">
        <v>1</v>
      </c>
      <c r="D49" s="121">
        <f t="shared" si="0"/>
        <v>638</v>
      </c>
      <c r="E49" s="122">
        <v>638</v>
      </c>
      <c r="F49" s="31"/>
    </row>
    <row r="50" spans="1:6" x14ac:dyDescent="0.25">
      <c r="A50" s="20" t="s">
        <v>173</v>
      </c>
      <c r="B50" s="42" t="s">
        <v>9</v>
      </c>
      <c r="C50" s="21">
        <v>1</v>
      </c>
      <c r="D50" s="121">
        <f t="shared" si="0"/>
        <v>638</v>
      </c>
      <c r="E50" s="122">
        <v>638</v>
      </c>
      <c r="F50" s="31"/>
    </row>
    <row r="51" spans="1:6" x14ac:dyDescent="0.25">
      <c r="A51" s="20" t="s">
        <v>61</v>
      </c>
      <c r="B51" s="42" t="s">
        <v>9</v>
      </c>
      <c r="C51" s="21">
        <v>1</v>
      </c>
      <c r="D51" s="121">
        <f t="shared" si="0"/>
        <v>638</v>
      </c>
      <c r="E51" s="122">
        <v>638</v>
      </c>
      <c r="F51" s="31"/>
    </row>
    <row r="52" spans="1:6" x14ac:dyDescent="0.25">
      <c r="A52" s="20" t="s">
        <v>63</v>
      </c>
      <c r="B52" s="42" t="s">
        <v>9</v>
      </c>
      <c r="C52" s="21">
        <v>1</v>
      </c>
      <c r="D52" s="121">
        <f t="shared" si="0"/>
        <v>638</v>
      </c>
      <c r="E52" s="122">
        <v>638</v>
      </c>
      <c r="F52" s="31"/>
    </row>
    <row r="53" spans="1:6" x14ac:dyDescent="0.25">
      <c r="A53" s="20" t="s">
        <v>64</v>
      </c>
      <c r="B53" s="42" t="s">
        <v>9</v>
      </c>
      <c r="C53" s="21">
        <v>1</v>
      </c>
      <c r="D53" s="121">
        <f t="shared" si="0"/>
        <v>638</v>
      </c>
      <c r="E53" s="122">
        <v>638</v>
      </c>
      <c r="F53" s="31"/>
    </row>
    <row r="54" spans="1:6" x14ac:dyDescent="0.25">
      <c r="A54" s="20" t="s">
        <v>175</v>
      </c>
      <c r="B54" s="42" t="s">
        <v>9</v>
      </c>
      <c r="C54" s="21">
        <v>1</v>
      </c>
      <c r="D54" s="121">
        <f t="shared" si="0"/>
        <v>638</v>
      </c>
      <c r="E54" s="122">
        <v>638</v>
      </c>
      <c r="F54" s="31"/>
    </row>
    <row r="55" spans="1:6" x14ac:dyDescent="0.25">
      <c r="A55" s="20" t="s">
        <v>66</v>
      </c>
      <c r="B55" s="42" t="s">
        <v>9</v>
      </c>
      <c r="C55" s="21">
        <v>1</v>
      </c>
      <c r="D55" s="121">
        <f t="shared" si="0"/>
        <v>638</v>
      </c>
      <c r="E55" s="122">
        <v>638</v>
      </c>
      <c r="F55" s="31"/>
    </row>
    <row r="56" spans="1:6" x14ac:dyDescent="0.25">
      <c r="A56" s="20" t="s">
        <v>67</v>
      </c>
      <c r="B56" s="42" t="s">
        <v>9</v>
      </c>
      <c r="C56" s="21">
        <v>1</v>
      </c>
      <c r="D56" s="121">
        <f t="shared" si="0"/>
        <v>638</v>
      </c>
      <c r="E56" s="122">
        <v>638</v>
      </c>
      <c r="F56" s="31"/>
    </row>
    <row r="57" spans="1:6" x14ac:dyDescent="0.25">
      <c r="A57" s="20" t="s">
        <v>68</v>
      </c>
      <c r="B57" s="42" t="s">
        <v>9</v>
      </c>
      <c r="C57" s="21">
        <v>1</v>
      </c>
      <c r="D57" s="121">
        <f t="shared" si="0"/>
        <v>638</v>
      </c>
      <c r="E57" s="122">
        <v>638</v>
      </c>
      <c r="F57" s="31"/>
    </row>
    <row r="58" spans="1:6" x14ac:dyDescent="0.25">
      <c r="A58" s="20" t="s">
        <v>70</v>
      </c>
      <c r="B58" s="42" t="s">
        <v>9</v>
      </c>
      <c r="C58" s="21">
        <v>1</v>
      </c>
      <c r="D58" s="121">
        <f t="shared" si="0"/>
        <v>638</v>
      </c>
      <c r="E58" s="122">
        <v>638</v>
      </c>
      <c r="F58" s="31"/>
    </row>
    <row r="59" spans="1:6" x14ac:dyDescent="0.25">
      <c r="A59" s="20" t="s">
        <v>71</v>
      </c>
      <c r="B59" s="42" t="s">
        <v>9</v>
      </c>
      <c r="C59" s="21">
        <v>1</v>
      </c>
      <c r="D59" s="121">
        <f t="shared" si="0"/>
        <v>638</v>
      </c>
      <c r="E59" s="122">
        <v>638</v>
      </c>
      <c r="F59" s="31"/>
    </row>
    <row r="60" spans="1:6" x14ac:dyDescent="0.25">
      <c r="A60" s="20" t="s">
        <v>177</v>
      </c>
      <c r="B60" s="42" t="s">
        <v>9</v>
      </c>
      <c r="C60" s="21">
        <v>1</v>
      </c>
      <c r="D60" s="121">
        <f t="shared" si="0"/>
        <v>638</v>
      </c>
      <c r="E60" s="122">
        <v>638</v>
      </c>
      <c r="F60" s="31"/>
    </row>
    <row r="61" spans="1:6" x14ac:dyDescent="0.25">
      <c r="A61" s="20" t="s">
        <v>72</v>
      </c>
      <c r="B61" s="42" t="s">
        <v>9</v>
      </c>
      <c r="C61" s="21">
        <v>1</v>
      </c>
      <c r="D61" s="121">
        <f t="shared" si="0"/>
        <v>638</v>
      </c>
      <c r="E61" s="122">
        <v>638</v>
      </c>
      <c r="F61" s="31"/>
    </row>
    <row r="62" spans="1:6" x14ac:dyDescent="0.25">
      <c r="A62" s="20" t="s">
        <v>74</v>
      </c>
      <c r="B62" s="42" t="s">
        <v>9</v>
      </c>
      <c r="C62" s="21">
        <v>1</v>
      </c>
      <c r="D62" s="121">
        <f t="shared" si="0"/>
        <v>638</v>
      </c>
      <c r="E62" s="122">
        <v>638</v>
      </c>
      <c r="F62" s="31"/>
    </row>
    <row r="63" spans="1:6" x14ac:dyDescent="0.25">
      <c r="A63" s="20" t="s">
        <v>178</v>
      </c>
      <c r="B63" s="42" t="s">
        <v>9</v>
      </c>
      <c r="C63" s="21">
        <v>1</v>
      </c>
      <c r="D63" s="121">
        <f t="shared" si="0"/>
        <v>638</v>
      </c>
      <c r="E63" s="122">
        <v>638</v>
      </c>
      <c r="F63" s="31"/>
    </row>
    <row r="64" spans="1:6" x14ac:dyDescent="0.25">
      <c r="A64" s="20" t="s">
        <v>75</v>
      </c>
      <c r="B64" s="42" t="s">
        <v>9</v>
      </c>
      <c r="C64" s="21">
        <v>1</v>
      </c>
      <c r="D64" s="121">
        <f t="shared" si="0"/>
        <v>638</v>
      </c>
      <c r="E64" s="122">
        <v>638</v>
      </c>
      <c r="F64" s="31"/>
    </row>
    <row r="65" spans="1:6" ht="15.75" thickBot="1" x14ac:dyDescent="0.3">
      <c r="A65" s="119"/>
      <c r="C65" s="16"/>
      <c r="D65" s="106" t="s">
        <v>27</v>
      </c>
      <c r="E65" s="123">
        <f>SUM(E8:E64)</f>
        <v>36366</v>
      </c>
      <c r="F65" s="101">
        <f>E65*1/E122</f>
        <v>0.51907418495889557</v>
      </c>
    </row>
    <row r="66" spans="1:6" ht="16.5" thickBot="1" x14ac:dyDescent="0.3">
      <c r="A66" s="97" t="s">
        <v>76</v>
      </c>
      <c r="C66" s="16"/>
      <c r="E66" s="16"/>
    </row>
    <row r="67" spans="1:6" x14ac:dyDescent="0.25">
      <c r="A67" s="119"/>
      <c r="C67" s="16"/>
      <c r="E67" s="16"/>
    </row>
    <row r="68" spans="1:6" x14ac:dyDescent="0.25">
      <c r="A68" s="20" t="s">
        <v>89</v>
      </c>
      <c r="B68" s="20" t="s">
        <v>274</v>
      </c>
      <c r="C68" s="21">
        <v>1</v>
      </c>
      <c r="D68" s="43">
        <f t="shared" ref="D68:D73" si="1">E68/C68</f>
        <v>1000</v>
      </c>
      <c r="E68" s="98">
        <v>1000</v>
      </c>
      <c r="F68" s="31"/>
    </row>
    <row r="69" spans="1:6" x14ac:dyDescent="0.25">
      <c r="A69" s="20" t="s">
        <v>275</v>
      </c>
      <c r="B69" s="20" t="s">
        <v>276</v>
      </c>
      <c r="C69" s="21">
        <v>1</v>
      </c>
      <c r="D69" s="43">
        <f t="shared" si="1"/>
        <v>500</v>
      </c>
      <c r="E69" s="98">
        <v>500</v>
      </c>
      <c r="F69" s="31"/>
    </row>
    <row r="70" spans="1:6" x14ac:dyDescent="0.25">
      <c r="A70" s="20" t="s">
        <v>277</v>
      </c>
      <c r="B70" s="20" t="s">
        <v>78</v>
      </c>
      <c r="C70" s="21">
        <v>1</v>
      </c>
      <c r="D70" s="43">
        <f t="shared" si="1"/>
        <v>2000</v>
      </c>
      <c r="E70" s="98">
        <v>2000</v>
      </c>
      <c r="F70" s="31"/>
    </row>
    <row r="71" spans="1:6" x14ac:dyDescent="0.25">
      <c r="A71" s="20" t="s">
        <v>278</v>
      </c>
      <c r="B71" s="20" t="s">
        <v>129</v>
      </c>
      <c r="C71" s="21">
        <v>1</v>
      </c>
      <c r="D71" s="43">
        <f t="shared" si="1"/>
        <v>1000</v>
      </c>
      <c r="E71" s="98">
        <v>1000</v>
      </c>
      <c r="F71" s="31"/>
    </row>
    <row r="72" spans="1:6" x14ac:dyDescent="0.25">
      <c r="A72" s="20" t="s">
        <v>279</v>
      </c>
      <c r="B72" s="20" t="s">
        <v>114</v>
      </c>
      <c r="C72" s="21">
        <v>1</v>
      </c>
      <c r="D72" s="43">
        <f t="shared" si="1"/>
        <v>1000</v>
      </c>
      <c r="E72" s="98">
        <v>1000</v>
      </c>
      <c r="F72" s="31"/>
    </row>
    <row r="73" spans="1:6" x14ac:dyDescent="0.25">
      <c r="A73" s="20" t="s">
        <v>280</v>
      </c>
      <c r="B73" s="20" t="s">
        <v>129</v>
      </c>
      <c r="C73" s="21">
        <v>1</v>
      </c>
      <c r="D73" s="43">
        <f t="shared" si="1"/>
        <v>2000</v>
      </c>
      <c r="E73" s="98">
        <v>2000</v>
      </c>
      <c r="F73" s="31"/>
    </row>
    <row r="74" spans="1:6" ht="15.75" thickBot="1" x14ac:dyDescent="0.3">
      <c r="C74" s="16"/>
      <c r="D74" s="106" t="s">
        <v>27</v>
      </c>
      <c r="E74" s="100">
        <f>SUM(E68:E73)</f>
        <v>7500</v>
      </c>
      <c r="F74" s="101">
        <f>E74*1/E122</f>
        <v>0.10705209226177519</v>
      </c>
    </row>
    <row r="75" spans="1:6" ht="16.5" thickBot="1" x14ac:dyDescent="0.3">
      <c r="A75" s="97" t="s">
        <v>84</v>
      </c>
      <c r="C75" s="16"/>
      <c r="E75" s="16"/>
    </row>
    <row r="76" spans="1:6" ht="15.75" x14ac:dyDescent="0.25">
      <c r="A76" s="124"/>
      <c r="C76" s="16"/>
      <c r="E76" s="16"/>
    </row>
    <row r="77" spans="1:6" x14ac:dyDescent="0.25">
      <c r="A77" s="20" t="s">
        <v>281</v>
      </c>
      <c r="B77" s="20" t="s">
        <v>100</v>
      </c>
      <c r="C77" s="21">
        <v>1</v>
      </c>
      <c r="D77" s="43">
        <f t="shared" ref="D77:D94" si="2">E77/C77</f>
        <v>650</v>
      </c>
      <c r="E77" s="98">
        <v>650</v>
      </c>
      <c r="F77" s="31"/>
    </row>
    <row r="78" spans="1:6" x14ac:dyDescent="0.25">
      <c r="A78" s="20" t="s">
        <v>282</v>
      </c>
      <c r="B78" s="20" t="s">
        <v>283</v>
      </c>
      <c r="C78" s="21">
        <v>1</v>
      </c>
      <c r="D78" s="43">
        <f t="shared" si="2"/>
        <v>800</v>
      </c>
      <c r="E78" s="98">
        <v>800</v>
      </c>
      <c r="F78" s="31"/>
    </row>
    <row r="79" spans="1:6" x14ac:dyDescent="0.25">
      <c r="A79" s="20" t="s">
        <v>284</v>
      </c>
      <c r="B79" s="20" t="s">
        <v>100</v>
      </c>
      <c r="C79" s="21">
        <v>1</v>
      </c>
      <c r="D79" s="43">
        <f t="shared" si="2"/>
        <v>1000</v>
      </c>
      <c r="E79" s="98">
        <v>1000</v>
      </c>
      <c r="F79" s="31"/>
    </row>
    <row r="80" spans="1:6" x14ac:dyDescent="0.25">
      <c r="A80" s="20" t="s">
        <v>285</v>
      </c>
      <c r="B80" s="20" t="s">
        <v>286</v>
      </c>
      <c r="C80" s="21">
        <v>1</v>
      </c>
      <c r="D80" s="43">
        <f t="shared" si="2"/>
        <v>500</v>
      </c>
      <c r="E80" s="98">
        <v>500</v>
      </c>
      <c r="F80" s="31"/>
    </row>
    <row r="81" spans="1:6" x14ac:dyDescent="0.25">
      <c r="A81" s="20" t="s">
        <v>287</v>
      </c>
      <c r="B81" s="20" t="s">
        <v>288</v>
      </c>
      <c r="C81" s="21">
        <v>1</v>
      </c>
      <c r="D81" s="43">
        <f t="shared" si="2"/>
        <v>800</v>
      </c>
      <c r="E81" s="98">
        <v>800</v>
      </c>
      <c r="F81" s="31"/>
    </row>
    <row r="82" spans="1:6" x14ac:dyDescent="0.25">
      <c r="A82" s="20" t="s">
        <v>289</v>
      </c>
      <c r="B82" s="20" t="s">
        <v>290</v>
      </c>
      <c r="C82" s="21">
        <v>1</v>
      </c>
      <c r="D82" s="43">
        <f t="shared" si="2"/>
        <v>500</v>
      </c>
      <c r="E82" s="98">
        <v>500</v>
      </c>
      <c r="F82" s="31"/>
    </row>
    <row r="83" spans="1:6" x14ac:dyDescent="0.25">
      <c r="A83" s="20" t="s">
        <v>291</v>
      </c>
      <c r="B83" s="20" t="s">
        <v>292</v>
      </c>
      <c r="C83" s="21">
        <v>1</v>
      </c>
      <c r="D83" s="43">
        <f t="shared" si="2"/>
        <v>500</v>
      </c>
      <c r="E83" s="98">
        <v>500</v>
      </c>
      <c r="F83" s="31"/>
    </row>
    <row r="84" spans="1:6" x14ac:dyDescent="0.25">
      <c r="A84" s="20" t="s">
        <v>293</v>
      </c>
      <c r="B84" s="20" t="s">
        <v>294</v>
      </c>
      <c r="C84" s="21">
        <v>1</v>
      </c>
      <c r="D84" s="43">
        <f t="shared" si="2"/>
        <v>500</v>
      </c>
      <c r="E84" s="98">
        <v>500</v>
      </c>
      <c r="F84" s="31"/>
    </row>
    <row r="85" spans="1:6" x14ac:dyDescent="0.25">
      <c r="A85" s="20" t="s">
        <v>295</v>
      </c>
      <c r="B85" s="20" t="s">
        <v>296</v>
      </c>
      <c r="C85" s="21">
        <v>1</v>
      </c>
      <c r="D85" s="43">
        <f t="shared" si="2"/>
        <v>500</v>
      </c>
      <c r="E85" s="98">
        <v>500</v>
      </c>
      <c r="F85" s="31"/>
    </row>
    <row r="86" spans="1:6" x14ac:dyDescent="0.25">
      <c r="A86" s="20" t="s">
        <v>297</v>
      </c>
      <c r="B86" s="20" t="s">
        <v>298</v>
      </c>
      <c r="C86" s="21">
        <v>1</v>
      </c>
      <c r="D86" s="43">
        <f t="shared" si="2"/>
        <v>232</v>
      </c>
      <c r="E86" s="98">
        <v>232</v>
      </c>
      <c r="F86" s="31"/>
    </row>
    <row r="87" spans="1:6" x14ac:dyDescent="0.25">
      <c r="A87" s="20" t="s">
        <v>297</v>
      </c>
      <c r="B87" s="20" t="s">
        <v>100</v>
      </c>
      <c r="C87" s="21">
        <v>1</v>
      </c>
      <c r="D87" s="43">
        <f t="shared" si="2"/>
        <v>385</v>
      </c>
      <c r="E87" s="98">
        <v>385</v>
      </c>
      <c r="F87" s="31"/>
    </row>
    <row r="88" spans="1:6" x14ac:dyDescent="0.25">
      <c r="A88" s="20" t="s">
        <v>299</v>
      </c>
      <c r="B88" s="20" t="s">
        <v>300</v>
      </c>
      <c r="C88" s="21">
        <v>1</v>
      </c>
      <c r="D88" s="43">
        <f t="shared" si="2"/>
        <v>800</v>
      </c>
      <c r="E88" s="98">
        <v>800</v>
      </c>
      <c r="F88" s="31"/>
    </row>
    <row r="89" spans="1:6" x14ac:dyDescent="0.25">
      <c r="A89" s="20" t="s">
        <v>301</v>
      </c>
      <c r="B89" s="20" t="s">
        <v>302</v>
      </c>
      <c r="C89" s="21">
        <v>1</v>
      </c>
      <c r="D89" s="43">
        <f t="shared" si="2"/>
        <v>1000</v>
      </c>
      <c r="E89" s="98">
        <v>1000</v>
      </c>
      <c r="F89" s="31"/>
    </row>
    <row r="90" spans="1:6" x14ac:dyDescent="0.25">
      <c r="A90" s="20" t="s">
        <v>303</v>
      </c>
      <c r="B90" s="20" t="s">
        <v>304</v>
      </c>
      <c r="C90" s="21">
        <v>1</v>
      </c>
      <c r="D90" s="43">
        <f t="shared" si="2"/>
        <v>800</v>
      </c>
      <c r="E90" s="98">
        <v>800</v>
      </c>
      <c r="F90" s="31"/>
    </row>
    <row r="91" spans="1:6" x14ac:dyDescent="0.25">
      <c r="A91" s="20" t="s">
        <v>305</v>
      </c>
      <c r="B91" s="20" t="s">
        <v>306</v>
      </c>
      <c r="C91" s="21">
        <v>1</v>
      </c>
      <c r="D91" s="43">
        <f t="shared" si="2"/>
        <v>1000</v>
      </c>
      <c r="E91" s="98">
        <v>1000</v>
      </c>
      <c r="F91" s="31"/>
    </row>
    <row r="92" spans="1:6" x14ac:dyDescent="0.25">
      <c r="A92" s="20" t="s">
        <v>307</v>
      </c>
      <c r="B92" s="20" t="s">
        <v>308</v>
      </c>
      <c r="C92" s="21">
        <v>1</v>
      </c>
      <c r="D92" s="43">
        <f t="shared" si="2"/>
        <v>1399.15</v>
      </c>
      <c r="E92" s="98">
        <v>1399.15</v>
      </c>
      <c r="F92" s="31"/>
    </row>
    <row r="93" spans="1:6" x14ac:dyDescent="0.25">
      <c r="A93" s="20" t="s">
        <v>309</v>
      </c>
      <c r="B93" s="20" t="s">
        <v>100</v>
      </c>
      <c r="C93" s="21">
        <v>1</v>
      </c>
      <c r="D93" s="43">
        <f t="shared" si="2"/>
        <v>350</v>
      </c>
      <c r="E93" s="98">
        <v>350</v>
      </c>
      <c r="F93" s="31"/>
    </row>
    <row r="94" spans="1:6" x14ac:dyDescent="0.25">
      <c r="A94" s="20" t="s">
        <v>310</v>
      </c>
      <c r="B94" s="20" t="s">
        <v>100</v>
      </c>
      <c r="C94" s="21">
        <v>1</v>
      </c>
      <c r="D94" s="43">
        <f t="shared" si="2"/>
        <v>1000</v>
      </c>
      <c r="E94" s="98">
        <v>1000</v>
      </c>
      <c r="F94" s="31"/>
    </row>
    <row r="95" spans="1:6" ht="15.75" thickBot="1" x14ac:dyDescent="0.3">
      <c r="C95" s="16"/>
      <c r="D95" s="106" t="s">
        <v>27</v>
      </c>
      <c r="E95" s="100">
        <f>SUM(E77:E94)</f>
        <v>12716.15</v>
      </c>
      <c r="F95" s="101">
        <f>E95*1/E122</f>
        <v>0.18150539506860966</v>
      </c>
    </row>
    <row r="96" spans="1:6" ht="14.25" customHeight="1" thickBot="1" x14ac:dyDescent="0.3">
      <c r="A96" s="125" t="s">
        <v>114</v>
      </c>
      <c r="C96" s="16"/>
      <c r="E96" s="16"/>
    </row>
    <row r="97" spans="1:6" ht="14.25" customHeight="1" x14ac:dyDescent="0.25">
      <c r="A97" s="126"/>
      <c r="C97" s="16"/>
      <c r="E97" s="16"/>
    </row>
    <row r="98" spans="1:6" ht="14.25" customHeight="1" x14ac:dyDescent="0.25">
      <c r="A98" s="20" t="s">
        <v>115</v>
      </c>
      <c r="B98" s="20" t="s">
        <v>311</v>
      </c>
      <c r="C98" s="21">
        <v>1</v>
      </c>
      <c r="D98" s="43">
        <f t="shared" ref="D98:D107" si="3">E98/C98</f>
        <v>586.4</v>
      </c>
      <c r="E98" s="98">
        <v>586.4</v>
      </c>
      <c r="F98" s="31"/>
    </row>
    <row r="99" spans="1:6" x14ac:dyDescent="0.25">
      <c r="A99" s="20" t="s">
        <v>80</v>
      </c>
      <c r="B99" s="20" t="s">
        <v>114</v>
      </c>
      <c r="C99" s="21">
        <v>1</v>
      </c>
      <c r="D99" s="43">
        <f t="shared" si="3"/>
        <v>142</v>
      </c>
      <c r="E99" s="98">
        <v>142</v>
      </c>
      <c r="F99" s="31"/>
    </row>
    <row r="100" spans="1:6" x14ac:dyDescent="0.25">
      <c r="A100" s="20" t="s">
        <v>312</v>
      </c>
      <c r="B100" s="20" t="s">
        <v>114</v>
      </c>
      <c r="C100" s="21">
        <v>1</v>
      </c>
      <c r="D100" s="43">
        <f t="shared" si="3"/>
        <v>500</v>
      </c>
      <c r="E100" s="98">
        <v>500</v>
      </c>
      <c r="F100" s="31"/>
    </row>
    <row r="101" spans="1:6" x14ac:dyDescent="0.25">
      <c r="A101" s="20" t="s">
        <v>313</v>
      </c>
      <c r="B101" s="20" t="s">
        <v>114</v>
      </c>
      <c r="C101" s="21">
        <v>1</v>
      </c>
      <c r="D101" s="43">
        <f t="shared" si="3"/>
        <v>585</v>
      </c>
      <c r="E101" s="98">
        <v>585</v>
      </c>
      <c r="F101" s="31"/>
    </row>
    <row r="102" spans="1:6" x14ac:dyDescent="0.25">
      <c r="A102" s="20" t="s">
        <v>314</v>
      </c>
      <c r="B102" s="20" t="s">
        <v>114</v>
      </c>
      <c r="C102" s="21">
        <v>1</v>
      </c>
      <c r="D102" s="43">
        <f t="shared" si="3"/>
        <v>438</v>
      </c>
      <c r="E102" s="98">
        <v>438</v>
      </c>
      <c r="F102" s="31"/>
    </row>
    <row r="103" spans="1:6" x14ac:dyDescent="0.25">
      <c r="A103" s="20" t="s">
        <v>315</v>
      </c>
      <c r="B103" s="20" t="s">
        <v>311</v>
      </c>
      <c r="C103" s="21">
        <v>1</v>
      </c>
      <c r="D103" s="43">
        <f t="shared" si="3"/>
        <v>586.4</v>
      </c>
      <c r="E103" s="127">
        <v>586.4</v>
      </c>
      <c r="F103" s="31"/>
    </row>
    <row r="104" spans="1:6" x14ac:dyDescent="0.25">
      <c r="A104" s="20" t="s">
        <v>316</v>
      </c>
      <c r="B104" s="20" t="s">
        <v>317</v>
      </c>
      <c r="C104" s="21">
        <v>1</v>
      </c>
      <c r="D104" s="43">
        <f t="shared" si="3"/>
        <v>391.44</v>
      </c>
      <c r="E104" s="98">
        <v>391.44</v>
      </c>
      <c r="F104" s="31"/>
    </row>
    <row r="105" spans="1:6" x14ac:dyDescent="0.25">
      <c r="A105" s="20" t="s">
        <v>121</v>
      </c>
      <c r="B105" s="20" t="s">
        <v>114</v>
      </c>
      <c r="C105" s="21">
        <v>1</v>
      </c>
      <c r="D105" s="43">
        <f t="shared" si="3"/>
        <v>1200</v>
      </c>
      <c r="E105" s="98">
        <v>1200</v>
      </c>
      <c r="F105" s="31"/>
    </row>
    <row r="106" spans="1:6" x14ac:dyDescent="0.25">
      <c r="A106" s="20" t="s">
        <v>318</v>
      </c>
      <c r="B106" s="20" t="s">
        <v>114</v>
      </c>
      <c r="C106" s="21">
        <v>1</v>
      </c>
      <c r="D106" s="43">
        <f t="shared" si="3"/>
        <v>329</v>
      </c>
      <c r="E106" s="98">
        <v>329</v>
      </c>
      <c r="F106" s="31"/>
    </row>
    <row r="107" spans="1:6" x14ac:dyDescent="0.25">
      <c r="A107" s="20" t="s">
        <v>319</v>
      </c>
      <c r="B107" s="20" t="s">
        <v>114</v>
      </c>
      <c r="C107" s="21">
        <v>1</v>
      </c>
      <c r="D107" s="43">
        <f t="shared" si="3"/>
        <v>500</v>
      </c>
      <c r="E107" s="98">
        <v>500</v>
      </c>
      <c r="F107" s="31"/>
    </row>
    <row r="108" spans="1:6" ht="15.75" thickBot="1" x14ac:dyDescent="0.3">
      <c r="C108" s="16"/>
      <c r="D108" s="106" t="s">
        <v>27</v>
      </c>
      <c r="E108" s="100">
        <f>SUM(E98:E107)</f>
        <v>5258.24</v>
      </c>
      <c r="F108" s="101">
        <f>E108*1/E122</f>
        <v>7.5054079148607566E-2</v>
      </c>
    </row>
    <row r="109" spans="1:6" ht="16.5" thickBot="1" x14ac:dyDescent="0.3">
      <c r="A109" s="125" t="s">
        <v>25</v>
      </c>
      <c r="C109" s="16"/>
      <c r="E109" s="16"/>
    </row>
    <row r="110" spans="1:6" ht="15.75" x14ac:dyDescent="0.25">
      <c r="A110" s="126"/>
      <c r="C110" s="16"/>
      <c r="E110" s="16"/>
    </row>
    <row r="111" spans="1:6" x14ac:dyDescent="0.25">
      <c r="A111" s="20" t="s">
        <v>320</v>
      </c>
      <c r="B111" s="20" t="s">
        <v>114</v>
      </c>
      <c r="C111" s="21">
        <v>1</v>
      </c>
      <c r="D111" s="43">
        <f t="shared" ref="D111:D119" si="4">E111/C111</f>
        <v>300.5</v>
      </c>
      <c r="E111" s="98">
        <v>300.5</v>
      </c>
      <c r="F111" s="31"/>
    </row>
    <row r="112" spans="1:6" x14ac:dyDescent="0.25">
      <c r="A112" s="20" t="s">
        <v>321</v>
      </c>
      <c r="B112" s="20" t="s">
        <v>129</v>
      </c>
      <c r="C112" s="21">
        <v>1</v>
      </c>
      <c r="D112" s="43">
        <f t="shared" si="4"/>
        <v>1000</v>
      </c>
      <c r="E112" s="98">
        <v>1000</v>
      </c>
      <c r="F112" s="31"/>
    </row>
    <row r="113" spans="1:6" x14ac:dyDescent="0.25">
      <c r="A113" s="20" t="s">
        <v>322</v>
      </c>
      <c r="B113" s="20" t="s">
        <v>114</v>
      </c>
      <c r="C113" s="21">
        <v>1</v>
      </c>
      <c r="D113" s="43">
        <f t="shared" si="4"/>
        <v>646.5</v>
      </c>
      <c r="E113" s="98">
        <v>646.5</v>
      </c>
      <c r="F113" s="31"/>
    </row>
    <row r="114" spans="1:6" x14ac:dyDescent="0.25">
      <c r="A114" s="20" t="s">
        <v>323</v>
      </c>
      <c r="B114" s="20" t="s">
        <v>324</v>
      </c>
      <c r="C114" s="21">
        <v>1</v>
      </c>
      <c r="D114" s="43">
        <f t="shared" si="4"/>
        <v>1000</v>
      </c>
      <c r="E114" s="98">
        <v>1000</v>
      </c>
      <c r="F114" s="31"/>
    </row>
    <row r="115" spans="1:6" x14ac:dyDescent="0.25">
      <c r="A115" s="20" t="s">
        <v>325</v>
      </c>
      <c r="B115" s="20" t="s">
        <v>326</v>
      </c>
      <c r="C115" s="21">
        <v>1</v>
      </c>
      <c r="D115" s="43">
        <f t="shared" si="4"/>
        <v>550</v>
      </c>
      <c r="E115" s="98">
        <v>550</v>
      </c>
      <c r="F115" s="31"/>
    </row>
    <row r="116" spans="1:6" x14ac:dyDescent="0.25">
      <c r="A116" s="20" t="s">
        <v>327</v>
      </c>
      <c r="B116" s="20" t="s">
        <v>328</v>
      </c>
      <c r="C116" s="21">
        <v>1</v>
      </c>
      <c r="D116" s="43">
        <f t="shared" si="4"/>
        <v>1000</v>
      </c>
      <c r="E116" s="98">
        <v>1000</v>
      </c>
      <c r="F116" s="31"/>
    </row>
    <row r="117" spans="1:6" x14ac:dyDescent="0.25">
      <c r="A117" s="20" t="s">
        <v>329</v>
      </c>
      <c r="B117" s="20" t="s">
        <v>330</v>
      </c>
      <c r="C117" s="21">
        <v>1</v>
      </c>
      <c r="D117" s="43">
        <f t="shared" si="4"/>
        <v>1000</v>
      </c>
      <c r="E117" s="98">
        <v>1000</v>
      </c>
      <c r="F117" s="31"/>
    </row>
    <row r="118" spans="1:6" x14ac:dyDescent="0.25">
      <c r="A118" s="20" t="s">
        <v>122</v>
      </c>
      <c r="B118" s="20" t="s">
        <v>114</v>
      </c>
      <c r="C118" s="21">
        <v>1</v>
      </c>
      <c r="D118" s="43">
        <f t="shared" si="4"/>
        <v>2036</v>
      </c>
      <c r="E118" s="98">
        <v>2036</v>
      </c>
      <c r="F118" s="31"/>
    </row>
    <row r="119" spans="1:6" x14ac:dyDescent="0.25">
      <c r="A119" s="20" t="s">
        <v>331</v>
      </c>
      <c r="B119" s="20" t="s">
        <v>140</v>
      </c>
      <c r="C119" s="21">
        <v>1</v>
      </c>
      <c r="D119" s="43">
        <f t="shared" si="4"/>
        <v>685.96</v>
      </c>
      <c r="E119" s="98">
        <v>685.96</v>
      </c>
      <c r="F119" s="31"/>
    </row>
    <row r="120" spans="1:6" x14ac:dyDescent="0.25">
      <c r="D120" s="106" t="s">
        <v>27</v>
      </c>
      <c r="E120" s="99">
        <f>SUM(E111:E119)</f>
        <v>8218.9599999999991</v>
      </c>
      <c r="F120" s="101">
        <f>E120*1/E122</f>
        <v>0.11731424856211196</v>
      </c>
    </row>
    <row r="122" spans="1:6" x14ac:dyDescent="0.25">
      <c r="C122" s="128" t="s">
        <v>27</v>
      </c>
      <c r="D122" s="128"/>
      <c r="E122" s="129">
        <f>E65+E74+E95+E108+E120</f>
        <v>70059.350000000006</v>
      </c>
      <c r="F122" s="101">
        <f>F65+F74+F95+F108+F120</f>
        <v>0.99999999999999978</v>
      </c>
    </row>
    <row r="127" spans="1:6" ht="15.75" thickBot="1" x14ac:dyDescent="0.3">
      <c r="C127" s="16"/>
      <c r="F127" s="18"/>
    </row>
    <row r="128" spans="1:6" ht="15.75" thickBot="1" x14ac:dyDescent="0.3">
      <c r="B128" s="64"/>
      <c r="C128" s="65" t="s">
        <v>142</v>
      </c>
      <c r="D128" s="66" t="s">
        <v>143</v>
      </c>
      <c r="E128" s="67" t="s">
        <v>27</v>
      </c>
      <c r="F128" s="18"/>
    </row>
    <row r="129" spans="2:6" x14ac:dyDescent="0.25">
      <c r="B129" s="68" t="s">
        <v>144</v>
      </c>
      <c r="C129" s="69">
        <v>3</v>
      </c>
      <c r="E129" s="71">
        <f>SUM(C129:D129)</f>
        <v>3</v>
      </c>
      <c r="F129" s="18"/>
    </row>
    <row r="130" spans="2:6" x14ac:dyDescent="0.25">
      <c r="B130" s="68" t="s">
        <v>145</v>
      </c>
      <c r="C130" s="72">
        <v>18</v>
      </c>
      <c r="D130" s="21">
        <v>22</v>
      </c>
      <c r="E130" s="71">
        <f>SUM(C130:D130)</f>
        <v>40</v>
      </c>
      <c r="F130" s="18"/>
    </row>
    <row r="131" spans="2:6" x14ac:dyDescent="0.25">
      <c r="B131" s="68" t="s">
        <v>146</v>
      </c>
      <c r="C131" s="72">
        <v>2</v>
      </c>
      <c r="D131" s="21">
        <v>1</v>
      </c>
      <c r="E131" s="71">
        <f t="shared" ref="E131:E138" si="5">SUM(C131:D131)</f>
        <v>3</v>
      </c>
      <c r="F131" s="18"/>
    </row>
    <row r="132" spans="2:6" x14ac:dyDescent="0.25">
      <c r="B132" s="68" t="s">
        <v>147</v>
      </c>
      <c r="C132" s="72">
        <v>3</v>
      </c>
      <c r="D132" s="21">
        <v>1</v>
      </c>
      <c r="E132" s="71">
        <f t="shared" si="5"/>
        <v>4</v>
      </c>
      <c r="F132" s="18"/>
    </row>
    <row r="133" spans="2:6" x14ac:dyDescent="0.25">
      <c r="B133" s="68" t="s">
        <v>148</v>
      </c>
      <c r="C133" s="72">
        <v>4</v>
      </c>
      <c r="D133" s="21">
        <v>2</v>
      </c>
      <c r="E133" s="71">
        <f t="shared" si="5"/>
        <v>6</v>
      </c>
      <c r="F133" s="18"/>
    </row>
    <row r="134" spans="2:6" x14ac:dyDescent="0.25">
      <c r="B134" s="68" t="s">
        <v>149</v>
      </c>
      <c r="C134" s="72">
        <v>1</v>
      </c>
      <c r="D134" s="21"/>
      <c r="E134" s="71">
        <f t="shared" si="5"/>
        <v>1</v>
      </c>
      <c r="F134" s="18"/>
    </row>
    <row r="135" spans="2:6" x14ac:dyDescent="0.25">
      <c r="B135" s="68" t="s">
        <v>150</v>
      </c>
      <c r="C135" s="72">
        <v>1</v>
      </c>
      <c r="D135" s="21">
        <v>2</v>
      </c>
      <c r="E135" s="71">
        <f t="shared" si="5"/>
        <v>3</v>
      </c>
      <c r="F135" s="18"/>
    </row>
    <row r="136" spans="2:6" x14ac:dyDescent="0.25">
      <c r="B136" s="68" t="s">
        <v>151</v>
      </c>
      <c r="C136" s="72"/>
      <c r="D136" s="21"/>
      <c r="E136" s="71">
        <f t="shared" si="5"/>
        <v>0</v>
      </c>
      <c r="F136" s="18"/>
    </row>
    <row r="137" spans="2:6" x14ac:dyDescent="0.25">
      <c r="B137" s="68" t="s">
        <v>152</v>
      </c>
      <c r="C137" s="72">
        <v>3</v>
      </c>
      <c r="D137" s="21">
        <v>6</v>
      </c>
      <c r="E137" s="71">
        <f t="shared" si="5"/>
        <v>9</v>
      </c>
      <c r="F137" s="18"/>
    </row>
    <row r="138" spans="2:6" ht="15.75" thickBot="1" x14ac:dyDescent="0.3">
      <c r="B138" s="68" t="s">
        <v>153</v>
      </c>
      <c r="C138" s="73">
        <v>13</v>
      </c>
      <c r="D138" s="74">
        <v>17</v>
      </c>
      <c r="E138" s="71">
        <f t="shared" si="5"/>
        <v>30</v>
      </c>
      <c r="F138" s="18"/>
    </row>
    <row r="139" spans="2:6" ht="15.75" thickBot="1" x14ac:dyDescent="0.3">
      <c r="B139" s="75" t="s">
        <v>154</v>
      </c>
      <c r="C139" s="72"/>
      <c r="D139" s="21"/>
      <c r="E139" s="71">
        <f>SUM(C139:D139)</f>
        <v>0</v>
      </c>
      <c r="F139" s="76">
        <f>SUM(E129:E138)</f>
        <v>99</v>
      </c>
    </row>
    <row r="140" spans="2:6" ht="15.75" thickBot="1" x14ac:dyDescent="0.3">
      <c r="B140" s="77" t="s">
        <v>155</v>
      </c>
      <c r="C140" s="72"/>
      <c r="D140" s="21">
        <v>1</v>
      </c>
      <c r="E140" s="71">
        <f>SUM(C140:D140)</f>
        <v>1</v>
      </c>
      <c r="F140" s="18"/>
    </row>
    <row r="141" spans="2:6" ht="15.75" thickBot="1" x14ac:dyDescent="0.3">
      <c r="C141" s="110"/>
      <c r="D141" s="16"/>
      <c r="E141" s="38"/>
      <c r="F141" s="76">
        <f>SUM(E139:E140)</f>
        <v>1</v>
      </c>
    </row>
    <row r="142" spans="2:6" ht="15.75" thickBot="1" x14ac:dyDescent="0.3">
      <c r="B142" s="111" t="s">
        <v>156</v>
      </c>
      <c r="C142" s="112">
        <f>SUM(C129:C140)</f>
        <v>48</v>
      </c>
      <c r="D142" s="113">
        <f>SUM(D130:D140)</f>
        <v>52</v>
      </c>
      <c r="E142" s="82"/>
      <c r="F142" s="18"/>
    </row>
    <row r="143" spans="2:6" x14ac:dyDescent="0.25">
      <c r="B143" s="75" t="s">
        <v>157</v>
      </c>
      <c r="C143" s="72">
        <f>F139</f>
        <v>99</v>
      </c>
      <c r="D143" s="83">
        <f>C143*1/C145</f>
        <v>0.99</v>
      </c>
      <c r="E143" s="82"/>
      <c r="F143" s="18"/>
    </row>
    <row r="144" spans="2:6" x14ac:dyDescent="0.25">
      <c r="B144" s="75" t="s">
        <v>158</v>
      </c>
      <c r="C144" s="72">
        <f>F141</f>
        <v>1</v>
      </c>
      <c r="D144" s="83">
        <f>C144*D145/C145</f>
        <v>0.01</v>
      </c>
      <c r="F144" s="18"/>
    </row>
    <row r="145" spans="2:6" x14ac:dyDescent="0.25">
      <c r="B145" s="84"/>
      <c r="C145" s="25">
        <f>SUM(C143:C144)</f>
        <v>100</v>
      </c>
      <c r="D145" s="18">
        <v>1</v>
      </c>
      <c r="F145" s="18"/>
    </row>
  </sheetData>
  <mergeCells count="4">
    <mergeCell ref="A1:F1"/>
    <mergeCell ref="A2:F2"/>
    <mergeCell ref="G2:O2"/>
    <mergeCell ref="C122:D122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C033-B69E-4E8D-B1EC-C4AF817EF497}">
  <dimension ref="A1:P223"/>
  <sheetViews>
    <sheetView topLeftCell="A49" zoomScaleNormal="100" workbookViewId="0">
      <selection activeCell="B55" sqref="B55"/>
    </sheetView>
  </sheetViews>
  <sheetFormatPr baseColWidth="10" defaultRowHeight="15" x14ac:dyDescent="0.25"/>
  <cols>
    <col min="1" max="1" width="39.5703125" style="15" bestFit="1" customWidth="1"/>
    <col min="2" max="2" width="41.28515625" bestFit="1" customWidth="1"/>
    <col min="3" max="3" width="7.140625" customWidth="1"/>
    <col min="5" max="5" width="14.42578125" bestFit="1" customWidth="1"/>
    <col min="6" max="6" width="11.42578125" style="28"/>
    <col min="7" max="7" width="8.42578125" customWidth="1"/>
    <col min="8" max="8" width="9.85546875" customWidth="1"/>
    <col min="9" max="9" width="28.28515625" bestFit="1" customWidth="1"/>
    <col min="10" max="10" width="11.5703125" bestFit="1" customWidth="1"/>
  </cols>
  <sheetData>
    <row r="1" spans="1:16" ht="21.75" thickBot="1" x14ac:dyDescent="0.4">
      <c r="A1" s="1" t="s">
        <v>159</v>
      </c>
      <c r="B1" s="1"/>
      <c r="C1" s="1"/>
      <c r="D1" s="1"/>
      <c r="E1" s="1"/>
      <c r="F1" s="1"/>
    </row>
    <row r="2" spans="1:16" ht="19.5" customHeight="1" thickBot="1" x14ac:dyDescent="0.35">
      <c r="A2" s="2" t="s">
        <v>160</v>
      </c>
      <c r="B2" s="3"/>
      <c r="C2" s="3"/>
      <c r="D2" s="3"/>
      <c r="E2" s="3"/>
      <c r="F2" s="4"/>
      <c r="G2" s="5" t="s">
        <v>161</v>
      </c>
      <c r="H2" s="5"/>
      <c r="I2" s="5"/>
      <c r="J2" s="5"/>
      <c r="K2" s="5"/>
      <c r="L2" s="5"/>
      <c r="M2" s="5"/>
      <c r="N2" s="5"/>
      <c r="O2" s="5"/>
      <c r="P2" s="5"/>
    </row>
    <row r="3" spans="1:16" ht="19.5" thickBot="1" x14ac:dyDescent="0.35">
      <c r="A3" s="13"/>
      <c r="B3" s="85"/>
      <c r="C3" s="85"/>
      <c r="D3" s="85"/>
      <c r="E3" s="85"/>
      <c r="F3" s="85"/>
      <c r="G3" s="86"/>
      <c r="H3" s="86"/>
      <c r="I3" s="86"/>
      <c r="J3" s="86"/>
      <c r="K3" s="86"/>
      <c r="L3" s="86"/>
      <c r="M3" s="86"/>
      <c r="N3" s="86"/>
    </row>
    <row r="4" spans="1:16" ht="19.5" thickBot="1" x14ac:dyDescent="0.35">
      <c r="A4" s="87" t="s">
        <v>3</v>
      </c>
      <c r="B4" s="88" t="s">
        <v>4</v>
      </c>
      <c r="C4" s="89" t="s">
        <v>5</v>
      </c>
      <c r="D4" s="90" t="s">
        <v>6</v>
      </c>
      <c r="E4" s="90" t="s">
        <v>7</v>
      </c>
      <c r="F4" s="91" t="s">
        <v>8</v>
      </c>
      <c r="G4" s="13"/>
      <c r="H4" s="86"/>
      <c r="I4" s="86"/>
      <c r="J4" s="86"/>
      <c r="K4" s="86"/>
      <c r="L4" s="86"/>
      <c r="M4" s="86"/>
      <c r="N4" s="86"/>
    </row>
    <row r="5" spans="1:16" ht="18" thickBot="1" x14ac:dyDescent="0.35">
      <c r="A5" s="92"/>
      <c r="B5" s="93"/>
      <c r="C5" s="94"/>
      <c r="D5" s="95"/>
      <c r="E5" s="95"/>
      <c r="F5" s="96"/>
      <c r="G5" s="13"/>
      <c r="I5" s="25" t="s">
        <v>12</v>
      </c>
      <c r="J5" s="26" t="s">
        <v>7</v>
      </c>
      <c r="K5" s="27" t="s">
        <v>13</v>
      </c>
    </row>
    <row r="6" spans="1:16" ht="18" thickBot="1" x14ac:dyDescent="0.35">
      <c r="A6" s="97" t="s">
        <v>9</v>
      </c>
      <c r="C6" s="16"/>
      <c r="D6" s="17"/>
      <c r="E6" s="17"/>
      <c r="F6" s="18"/>
      <c r="G6" s="13"/>
      <c r="I6" s="29" t="s">
        <v>15</v>
      </c>
      <c r="J6" s="30">
        <f>E69</f>
        <v>38672</v>
      </c>
      <c r="K6" s="31">
        <f>J6*1/J11</f>
        <v>0.4479192003428426</v>
      </c>
    </row>
    <row r="7" spans="1:16" x14ac:dyDescent="0.25">
      <c r="I7" s="29" t="s">
        <v>19</v>
      </c>
      <c r="J7" s="30">
        <f>E81</f>
        <v>9100</v>
      </c>
      <c r="K7" s="31">
        <f>J7*1/J11</f>
        <v>0.10540092891807684</v>
      </c>
    </row>
    <row r="8" spans="1:16" x14ac:dyDescent="0.25">
      <c r="I8" s="29" t="s">
        <v>21</v>
      </c>
      <c r="J8" s="30">
        <f>E101</f>
        <v>14250</v>
      </c>
      <c r="K8" s="31">
        <f>J8*1/J11</f>
        <v>0.16505090517391152</v>
      </c>
    </row>
    <row r="9" spans="1:16" x14ac:dyDescent="0.25">
      <c r="A9" s="20" t="s">
        <v>10</v>
      </c>
      <c r="B9" s="42" t="s">
        <v>9</v>
      </c>
      <c r="C9" s="21">
        <v>1</v>
      </c>
      <c r="D9" s="43">
        <f t="shared" ref="D9:D68" si="0">E9/C9</f>
        <v>638</v>
      </c>
      <c r="E9" s="98">
        <v>638</v>
      </c>
      <c r="F9" s="31"/>
      <c r="I9" s="29" t="s">
        <v>23</v>
      </c>
      <c r="J9" s="30">
        <f>E116</f>
        <v>9060.1999999999989</v>
      </c>
      <c r="K9" s="31">
        <f>J9*1/J11</f>
        <v>0.104939944635556</v>
      </c>
    </row>
    <row r="10" spans="1:16" x14ac:dyDescent="0.25">
      <c r="A10" s="20" t="s">
        <v>14</v>
      </c>
      <c r="B10" s="42" t="s">
        <v>9</v>
      </c>
      <c r="C10" s="21">
        <v>1</v>
      </c>
      <c r="D10" s="43">
        <f t="shared" si="0"/>
        <v>638</v>
      </c>
      <c r="E10" s="98">
        <v>638</v>
      </c>
      <c r="F10" s="31"/>
      <c r="I10" s="29" t="s">
        <v>25</v>
      </c>
      <c r="J10" s="30">
        <f>E136</f>
        <v>15254.8</v>
      </c>
      <c r="K10" s="31">
        <f>J10*1/J11</f>
        <v>0.17668902092961303</v>
      </c>
    </row>
    <row r="11" spans="1:16" x14ac:dyDescent="0.25">
      <c r="A11" s="20" t="s">
        <v>16</v>
      </c>
      <c r="B11" s="42" t="s">
        <v>9</v>
      </c>
      <c r="C11" s="21">
        <v>1</v>
      </c>
      <c r="D11" s="43">
        <f t="shared" si="0"/>
        <v>638</v>
      </c>
      <c r="E11" s="98">
        <v>638</v>
      </c>
      <c r="F11" s="31"/>
      <c r="I11" s="32" t="s">
        <v>27</v>
      </c>
      <c r="J11" s="33">
        <f>SUM(J6:J10)</f>
        <v>86337</v>
      </c>
      <c r="K11" s="34">
        <f>SUM(K6:K10)</f>
        <v>1</v>
      </c>
    </row>
    <row r="12" spans="1:16" x14ac:dyDescent="0.25">
      <c r="A12" s="20" t="s">
        <v>18</v>
      </c>
      <c r="B12" s="42" t="s">
        <v>9</v>
      </c>
      <c r="C12" s="21">
        <v>1</v>
      </c>
      <c r="D12" s="43">
        <f t="shared" si="0"/>
        <v>638</v>
      </c>
      <c r="E12" s="98">
        <v>638</v>
      </c>
      <c r="F12" s="31"/>
      <c r="H12" s="32"/>
      <c r="I12" s="35"/>
      <c r="J12" s="36"/>
    </row>
    <row r="13" spans="1:16" x14ac:dyDescent="0.25">
      <c r="A13" s="20" t="s">
        <v>162</v>
      </c>
      <c r="B13" s="42" t="s">
        <v>9</v>
      </c>
      <c r="C13" s="21">
        <v>1</v>
      </c>
      <c r="D13" s="43">
        <f t="shared" si="0"/>
        <v>638</v>
      </c>
      <c r="E13" s="98">
        <v>638</v>
      </c>
      <c r="F13" s="31"/>
    </row>
    <row r="14" spans="1:16" x14ac:dyDescent="0.25">
      <c r="A14" s="20" t="s">
        <v>22</v>
      </c>
      <c r="B14" s="42" t="s">
        <v>9</v>
      </c>
      <c r="C14" s="21">
        <v>1</v>
      </c>
      <c r="D14" s="43">
        <f t="shared" si="0"/>
        <v>638</v>
      </c>
      <c r="E14" s="98">
        <v>638</v>
      </c>
      <c r="F14" s="31"/>
    </row>
    <row r="15" spans="1:16" x14ac:dyDescent="0.25">
      <c r="A15" s="20" t="s">
        <v>24</v>
      </c>
      <c r="B15" s="42" t="s">
        <v>9</v>
      </c>
      <c r="C15" s="21">
        <v>1</v>
      </c>
      <c r="D15" s="43">
        <f t="shared" si="0"/>
        <v>638</v>
      </c>
      <c r="E15" s="98">
        <v>638</v>
      </c>
      <c r="F15" s="31"/>
    </row>
    <row r="16" spans="1:16" x14ac:dyDescent="0.25">
      <c r="A16" s="20" t="s">
        <v>26</v>
      </c>
      <c r="B16" s="42" t="s">
        <v>9</v>
      </c>
      <c r="C16" s="21">
        <v>1</v>
      </c>
      <c r="D16" s="43">
        <f t="shared" si="0"/>
        <v>638</v>
      </c>
      <c r="E16" s="98">
        <v>638</v>
      </c>
      <c r="F16" s="31"/>
    </row>
    <row r="17" spans="1:6" x14ac:dyDescent="0.25">
      <c r="A17" s="20" t="s">
        <v>28</v>
      </c>
      <c r="B17" s="42" t="s">
        <v>9</v>
      </c>
      <c r="C17" s="21">
        <v>1</v>
      </c>
      <c r="D17" s="43">
        <f t="shared" si="0"/>
        <v>638</v>
      </c>
      <c r="E17" s="98">
        <v>638</v>
      </c>
      <c r="F17" s="31"/>
    </row>
    <row r="18" spans="1:6" x14ac:dyDescent="0.25">
      <c r="A18" s="20" t="s">
        <v>29</v>
      </c>
      <c r="B18" s="42" t="s">
        <v>9</v>
      </c>
      <c r="C18" s="21">
        <v>1</v>
      </c>
      <c r="D18" s="43">
        <f t="shared" si="0"/>
        <v>638</v>
      </c>
      <c r="E18" s="98">
        <v>638</v>
      </c>
      <c r="F18" s="31"/>
    </row>
    <row r="19" spans="1:6" x14ac:dyDescent="0.25">
      <c r="A19" s="20" t="s">
        <v>30</v>
      </c>
      <c r="B19" s="42" t="s">
        <v>9</v>
      </c>
      <c r="C19" s="21">
        <v>1</v>
      </c>
      <c r="D19" s="43">
        <f t="shared" si="0"/>
        <v>638</v>
      </c>
      <c r="E19" s="98">
        <v>638</v>
      </c>
      <c r="F19" s="31"/>
    </row>
    <row r="20" spans="1:6" x14ac:dyDescent="0.25">
      <c r="A20" s="20" t="s">
        <v>163</v>
      </c>
      <c r="B20" s="42" t="s">
        <v>9</v>
      </c>
      <c r="C20" s="21">
        <v>1</v>
      </c>
      <c r="D20" s="43">
        <f t="shared" si="0"/>
        <v>638</v>
      </c>
      <c r="E20" s="98">
        <v>638</v>
      </c>
      <c r="F20" s="31"/>
    </row>
    <row r="21" spans="1:6" x14ac:dyDescent="0.25">
      <c r="A21" s="20" t="s">
        <v>32</v>
      </c>
      <c r="B21" s="42" t="s">
        <v>9</v>
      </c>
      <c r="C21" s="21">
        <v>1</v>
      </c>
      <c r="D21" s="43">
        <f t="shared" si="0"/>
        <v>638</v>
      </c>
      <c r="E21" s="98">
        <v>638</v>
      </c>
      <c r="F21" s="31"/>
    </row>
    <row r="22" spans="1:6" x14ac:dyDescent="0.25">
      <c r="A22" s="20" t="s">
        <v>33</v>
      </c>
      <c r="B22" s="42" t="s">
        <v>9</v>
      </c>
      <c r="C22" s="21">
        <v>1</v>
      </c>
      <c r="D22" s="43">
        <f t="shared" si="0"/>
        <v>638</v>
      </c>
      <c r="E22" s="98">
        <v>638</v>
      </c>
      <c r="F22" s="31"/>
    </row>
    <row r="23" spans="1:6" x14ac:dyDescent="0.25">
      <c r="A23" s="20" t="s">
        <v>164</v>
      </c>
      <c r="B23" s="42" t="s">
        <v>9</v>
      </c>
      <c r="C23" s="21">
        <v>1</v>
      </c>
      <c r="D23" s="43">
        <f t="shared" si="0"/>
        <v>638</v>
      </c>
      <c r="E23" s="98">
        <v>638</v>
      </c>
      <c r="F23" s="31"/>
    </row>
    <row r="24" spans="1:6" x14ac:dyDescent="0.25">
      <c r="A24" s="20" t="s">
        <v>35</v>
      </c>
      <c r="B24" s="42" t="s">
        <v>9</v>
      </c>
      <c r="C24" s="21">
        <v>1</v>
      </c>
      <c r="D24" s="43">
        <f t="shared" si="0"/>
        <v>638</v>
      </c>
      <c r="E24" s="98">
        <v>638</v>
      </c>
      <c r="F24" s="31"/>
    </row>
    <row r="25" spans="1:6" x14ac:dyDescent="0.25">
      <c r="A25" s="20" t="s">
        <v>165</v>
      </c>
      <c r="B25" s="42" t="s">
        <v>9</v>
      </c>
      <c r="C25" s="21">
        <v>1</v>
      </c>
      <c r="D25" s="43">
        <f t="shared" si="0"/>
        <v>1030</v>
      </c>
      <c r="E25" s="98">
        <v>1030</v>
      </c>
      <c r="F25" s="31"/>
    </row>
    <row r="26" spans="1:6" x14ac:dyDescent="0.25">
      <c r="A26" s="20" t="s">
        <v>166</v>
      </c>
      <c r="B26" s="42" t="s">
        <v>9</v>
      </c>
      <c r="C26" s="21">
        <v>1</v>
      </c>
      <c r="D26" s="43">
        <f t="shared" si="0"/>
        <v>638</v>
      </c>
      <c r="E26" s="98">
        <v>638</v>
      </c>
      <c r="F26" s="31"/>
    </row>
    <row r="27" spans="1:6" x14ac:dyDescent="0.25">
      <c r="A27" s="20" t="s">
        <v>38</v>
      </c>
      <c r="B27" s="42" t="s">
        <v>9</v>
      </c>
      <c r="C27" s="21">
        <v>1</v>
      </c>
      <c r="D27" s="43">
        <f t="shared" si="0"/>
        <v>638</v>
      </c>
      <c r="E27" s="98">
        <v>638</v>
      </c>
      <c r="F27" s="31"/>
    </row>
    <row r="28" spans="1:6" x14ac:dyDescent="0.25">
      <c r="A28" s="20" t="s">
        <v>39</v>
      </c>
      <c r="B28" s="42" t="s">
        <v>9</v>
      </c>
      <c r="C28" s="21">
        <v>1</v>
      </c>
      <c r="D28" s="43">
        <f t="shared" si="0"/>
        <v>638</v>
      </c>
      <c r="E28" s="98">
        <v>638</v>
      </c>
      <c r="F28" s="31"/>
    </row>
    <row r="29" spans="1:6" x14ac:dyDescent="0.25">
      <c r="A29" s="20" t="s">
        <v>41</v>
      </c>
      <c r="B29" s="42" t="s">
        <v>9</v>
      </c>
      <c r="C29" s="21">
        <v>1</v>
      </c>
      <c r="D29" s="43">
        <f t="shared" si="0"/>
        <v>638</v>
      </c>
      <c r="E29" s="98">
        <v>638</v>
      </c>
      <c r="F29" s="31"/>
    </row>
    <row r="30" spans="1:6" x14ac:dyDescent="0.25">
      <c r="A30" s="20" t="s">
        <v>42</v>
      </c>
      <c r="B30" s="42" t="s">
        <v>9</v>
      </c>
      <c r="C30" s="21">
        <v>1</v>
      </c>
      <c r="D30" s="43">
        <f t="shared" si="0"/>
        <v>638</v>
      </c>
      <c r="E30" s="98">
        <v>638</v>
      </c>
      <c r="F30" s="31"/>
    </row>
    <row r="31" spans="1:6" x14ac:dyDescent="0.25">
      <c r="A31" s="20" t="s">
        <v>167</v>
      </c>
      <c r="B31" s="42" t="s">
        <v>9</v>
      </c>
      <c r="C31" s="21">
        <v>1</v>
      </c>
      <c r="D31" s="43">
        <f t="shared" si="0"/>
        <v>638</v>
      </c>
      <c r="E31" s="98">
        <v>638</v>
      </c>
      <c r="F31" s="31"/>
    </row>
    <row r="32" spans="1:6" x14ac:dyDescent="0.25">
      <c r="A32" s="20" t="s">
        <v>43</v>
      </c>
      <c r="B32" s="42" t="s">
        <v>9</v>
      </c>
      <c r="C32" s="21">
        <v>1</v>
      </c>
      <c r="D32" s="43">
        <f t="shared" si="0"/>
        <v>638</v>
      </c>
      <c r="E32" s="98">
        <v>638</v>
      </c>
      <c r="F32" s="31"/>
    </row>
    <row r="33" spans="1:6" x14ac:dyDescent="0.25">
      <c r="A33" s="20" t="s">
        <v>44</v>
      </c>
      <c r="B33" s="42" t="s">
        <v>9</v>
      </c>
      <c r="C33" s="21">
        <v>1</v>
      </c>
      <c r="D33" s="43">
        <f t="shared" si="0"/>
        <v>638</v>
      </c>
      <c r="E33" s="98">
        <v>638</v>
      </c>
      <c r="F33" s="31"/>
    </row>
    <row r="34" spans="1:6" x14ac:dyDescent="0.25">
      <c r="A34" s="20" t="s">
        <v>45</v>
      </c>
      <c r="B34" s="42" t="s">
        <v>9</v>
      </c>
      <c r="C34" s="21">
        <v>1</v>
      </c>
      <c r="D34" s="43">
        <f t="shared" si="0"/>
        <v>638</v>
      </c>
      <c r="E34" s="98">
        <v>638</v>
      </c>
      <c r="F34" s="31"/>
    </row>
    <row r="35" spans="1:6" x14ac:dyDescent="0.25">
      <c r="A35" s="20" t="s">
        <v>168</v>
      </c>
      <c r="B35" s="42" t="s">
        <v>9</v>
      </c>
      <c r="C35" s="21">
        <v>1</v>
      </c>
      <c r="D35" s="43">
        <f t="shared" si="0"/>
        <v>638</v>
      </c>
      <c r="E35" s="98">
        <v>638</v>
      </c>
      <c r="F35" s="31"/>
    </row>
    <row r="36" spans="1:6" x14ac:dyDescent="0.25">
      <c r="A36" s="20" t="s">
        <v>169</v>
      </c>
      <c r="B36" s="42" t="s">
        <v>9</v>
      </c>
      <c r="C36" s="21">
        <v>1</v>
      </c>
      <c r="D36" s="43">
        <f t="shared" si="0"/>
        <v>638</v>
      </c>
      <c r="E36" s="98">
        <v>638</v>
      </c>
      <c r="F36" s="31"/>
    </row>
    <row r="37" spans="1:6" x14ac:dyDescent="0.25">
      <c r="A37" s="20" t="s">
        <v>46</v>
      </c>
      <c r="B37" s="42" t="s">
        <v>9</v>
      </c>
      <c r="C37" s="21">
        <v>1</v>
      </c>
      <c r="D37" s="43">
        <f t="shared" si="0"/>
        <v>638</v>
      </c>
      <c r="E37" s="98">
        <v>638</v>
      </c>
      <c r="F37" s="31"/>
    </row>
    <row r="38" spans="1:6" x14ac:dyDescent="0.25">
      <c r="A38" s="20" t="s">
        <v>47</v>
      </c>
      <c r="B38" s="42" t="s">
        <v>9</v>
      </c>
      <c r="C38" s="21">
        <v>1</v>
      </c>
      <c r="D38" s="43">
        <f t="shared" si="0"/>
        <v>638</v>
      </c>
      <c r="E38" s="98">
        <v>638</v>
      </c>
      <c r="F38" s="31"/>
    </row>
    <row r="39" spans="1:6" x14ac:dyDescent="0.25">
      <c r="A39" s="20" t="s">
        <v>170</v>
      </c>
      <c r="B39" s="42" t="s">
        <v>9</v>
      </c>
      <c r="C39" s="21">
        <v>1</v>
      </c>
      <c r="D39" s="43">
        <f t="shared" si="0"/>
        <v>638</v>
      </c>
      <c r="E39" s="98">
        <v>638</v>
      </c>
      <c r="F39" s="31"/>
    </row>
    <row r="40" spans="1:6" x14ac:dyDescent="0.25">
      <c r="A40" s="20" t="s">
        <v>48</v>
      </c>
      <c r="B40" s="42" t="s">
        <v>9</v>
      </c>
      <c r="C40" s="21">
        <v>1</v>
      </c>
      <c r="D40" s="43">
        <f t="shared" si="0"/>
        <v>638</v>
      </c>
      <c r="E40" s="98">
        <v>638</v>
      </c>
      <c r="F40" s="31"/>
    </row>
    <row r="41" spans="1:6" x14ac:dyDescent="0.25">
      <c r="A41" s="20" t="s">
        <v>49</v>
      </c>
      <c r="B41" s="42" t="s">
        <v>9</v>
      </c>
      <c r="C41" s="21">
        <v>1</v>
      </c>
      <c r="D41" s="43">
        <f t="shared" si="0"/>
        <v>638</v>
      </c>
      <c r="E41" s="98">
        <v>638</v>
      </c>
      <c r="F41" s="31"/>
    </row>
    <row r="42" spans="1:6" x14ac:dyDescent="0.25">
      <c r="A42" s="20" t="s">
        <v>50</v>
      </c>
      <c r="B42" s="42" t="s">
        <v>9</v>
      </c>
      <c r="C42" s="21">
        <v>1</v>
      </c>
      <c r="D42" s="43">
        <f t="shared" si="0"/>
        <v>638</v>
      </c>
      <c r="E42" s="98">
        <v>638</v>
      </c>
      <c r="F42" s="31"/>
    </row>
    <row r="43" spans="1:6" x14ac:dyDescent="0.25">
      <c r="A43" s="20" t="s">
        <v>171</v>
      </c>
      <c r="B43" s="42" t="s">
        <v>9</v>
      </c>
      <c r="C43" s="21">
        <v>1</v>
      </c>
      <c r="D43" s="43">
        <f t="shared" si="0"/>
        <v>638</v>
      </c>
      <c r="E43" s="98">
        <v>638</v>
      </c>
      <c r="F43" s="31"/>
    </row>
    <row r="44" spans="1:6" x14ac:dyDescent="0.25">
      <c r="A44" s="20" t="s">
        <v>53</v>
      </c>
      <c r="B44" s="42" t="s">
        <v>9</v>
      </c>
      <c r="C44" s="21">
        <v>1</v>
      </c>
      <c r="D44" s="43">
        <f t="shared" si="0"/>
        <v>638</v>
      </c>
      <c r="E44" s="98">
        <v>638</v>
      </c>
      <c r="F44" s="31"/>
    </row>
    <row r="45" spans="1:6" x14ac:dyDescent="0.25">
      <c r="A45" s="20" t="s">
        <v>54</v>
      </c>
      <c r="B45" s="42" t="s">
        <v>9</v>
      </c>
      <c r="C45" s="21">
        <v>1</v>
      </c>
      <c r="D45" s="43">
        <f t="shared" si="0"/>
        <v>638</v>
      </c>
      <c r="E45" s="98">
        <v>638</v>
      </c>
      <c r="F45" s="31"/>
    </row>
    <row r="46" spans="1:6" x14ac:dyDescent="0.25">
      <c r="A46" s="20" t="s">
        <v>172</v>
      </c>
      <c r="B46" s="42" t="s">
        <v>9</v>
      </c>
      <c r="C46" s="21">
        <v>1</v>
      </c>
      <c r="D46" s="43">
        <f t="shared" si="0"/>
        <v>638</v>
      </c>
      <c r="E46" s="98">
        <v>638</v>
      </c>
      <c r="F46" s="31"/>
    </row>
    <row r="47" spans="1:6" x14ac:dyDescent="0.25">
      <c r="A47" s="20" t="s">
        <v>58</v>
      </c>
      <c r="B47" s="42" t="s">
        <v>9</v>
      </c>
      <c r="C47" s="21">
        <v>1</v>
      </c>
      <c r="D47" s="43">
        <f t="shared" si="0"/>
        <v>638</v>
      </c>
      <c r="E47" s="98">
        <v>638</v>
      </c>
      <c r="F47" s="31"/>
    </row>
    <row r="48" spans="1:6" x14ac:dyDescent="0.25">
      <c r="A48" s="20" t="s">
        <v>173</v>
      </c>
      <c r="B48" s="42" t="s">
        <v>9</v>
      </c>
      <c r="C48" s="21">
        <v>1</v>
      </c>
      <c r="D48" s="43">
        <f t="shared" si="0"/>
        <v>638</v>
      </c>
      <c r="E48" s="98">
        <v>638</v>
      </c>
      <c r="F48" s="31"/>
    </row>
    <row r="49" spans="1:6" x14ac:dyDescent="0.25">
      <c r="A49" s="20" t="s">
        <v>60</v>
      </c>
      <c r="B49" s="42" t="s">
        <v>9</v>
      </c>
      <c r="C49" s="21">
        <v>1</v>
      </c>
      <c r="D49" s="43">
        <f t="shared" si="0"/>
        <v>638</v>
      </c>
      <c r="E49" s="98">
        <v>638</v>
      </c>
      <c r="F49" s="31"/>
    </row>
    <row r="50" spans="1:6" x14ac:dyDescent="0.25">
      <c r="A50" s="20" t="s">
        <v>61</v>
      </c>
      <c r="B50" s="42" t="s">
        <v>9</v>
      </c>
      <c r="C50" s="21">
        <v>1</v>
      </c>
      <c r="D50" s="43">
        <f t="shared" si="0"/>
        <v>638</v>
      </c>
      <c r="E50" s="98">
        <v>638</v>
      </c>
      <c r="F50" s="31"/>
    </row>
    <row r="51" spans="1:6" x14ac:dyDescent="0.25">
      <c r="A51" s="20" t="s">
        <v>62</v>
      </c>
      <c r="B51" s="42" t="s">
        <v>9</v>
      </c>
      <c r="C51" s="21">
        <v>1</v>
      </c>
      <c r="D51" s="43">
        <f t="shared" si="0"/>
        <v>638</v>
      </c>
      <c r="E51" s="98">
        <v>638</v>
      </c>
      <c r="F51" s="31"/>
    </row>
    <row r="52" spans="1:6" x14ac:dyDescent="0.25">
      <c r="A52" s="20" t="s">
        <v>64</v>
      </c>
      <c r="B52" s="42" t="s">
        <v>9</v>
      </c>
      <c r="C52" s="21">
        <v>1</v>
      </c>
      <c r="D52" s="43">
        <f t="shared" si="0"/>
        <v>638</v>
      </c>
      <c r="E52" s="98">
        <v>638</v>
      </c>
      <c r="F52" s="31"/>
    </row>
    <row r="53" spans="1:6" x14ac:dyDescent="0.25">
      <c r="A53" s="20" t="s">
        <v>174</v>
      </c>
      <c r="B53" s="42" t="s">
        <v>9</v>
      </c>
      <c r="C53" s="21">
        <v>1</v>
      </c>
      <c r="D53" s="43">
        <f t="shared" si="0"/>
        <v>638</v>
      </c>
      <c r="E53" s="98">
        <v>638</v>
      </c>
      <c r="F53" s="31"/>
    </row>
    <row r="54" spans="1:6" x14ac:dyDescent="0.25">
      <c r="A54" s="20" t="s">
        <v>175</v>
      </c>
      <c r="B54" s="42" t="s">
        <v>9</v>
      </c>
      <c r="C54" s="21">
        <v>1</v>
      </c>
      <c r="D54" s="43">
        <f t="shared" si="0"/>
        <v>638</v>
      </c>
      <c r="E54" s="98">
        <v>638</v>
      </c>
      <c r="F54" s="31"/>
    </row>
    <row r="55" spans="1:6" x14ac:dyDescent="0.25">
      <c r="A55" s="20" t="s">
        <v>66</v>
      </c>
      <c r="B55" s="42" t="s">
        <v>9</v>
      </c>
      <c r="C55" s="21">
        <v>1</v>
      </c>
      <c r="D55" s="43">
        <f t="shared" si="0"/>
        <v>638</v>
      </c>
      <c r="E55" s="98">
        <v>638</v>
      </c>
      <c r="F55" s="31"/>
    </row>
    <row r="56" spans="1:6" x14ac:dyDescent="0.25">
      <c r="A56" s="20" t="s">
        <v>67</v>
      </c>
      <c r="B56" s="42" t="s">
        <v>9</v>
      </c>
      <c r="C56" s="21">
        <v>1</v>
      </c>
      <c r="D56" s="43">
        <f t="shared" si="0"/>
        <v>638</v>
      </c>
      <c r="E56" s="98">
        <v>638</v>
      </c>
      <c r="F56" s="31"/>
    </row>
    <row r="57" spans="1:6" x14ac:dyDescent="0.25">
      <c r="A57" s="20" t="s">
        <v>68</v>
      </c>
      <c r="B57" s="42" t="s">
        <v>9</v>
      </c>
      <c r="C57" s="21">
        <v>1</v>
      </c>
      <c r="D57" s="43">
        <f t="shared" si="0"/>
        <v>638</v>
      </c>
      <c r="E57" s="98">
        <v>638</v>
      </c>
      <c r="F57" s="31"/>
    </row>
    <row r="58" spans="1:6" x14ac:dyDescent="0.25">
      <c r="A58" s="20" t="s">
        <v>69</v>
      </c>
      <c r="B58" s="42" t="s">
        <v>9</v>
      </c>
      <c r="C58" s="21">
        <v>1</v>
      </c>
      <c r="D58" s="43">
        <f t="shared" si="0"/>
        <v>638</v>
      </c>
      <c r="E58" s="98">
        <v>638</v>
      </c>
      <c r="F58" s="31"/>
    </row>
    <row r="59" spans="1:6" x14ac:dyDescent="0.25">
      <c r="A59" s="20" t="s">
        <v>176</v>
      </c>
      <c r="B59" s="42" t="s">
        <v>9</v>
      </c>
      <c r="C59" s="21">
        <v>1</v>
      </c>
      <c r="D59" s="43">
        <f t="shared" si="0"/>
        <v>638</v>
      </c>
      <c r="E59" s="98">
        <v>638</v>
      </c>
      <c r="F59" s="31"/>
    </row>
    <row r="60" spans="1:6" x14ac:dyDescent="0.25">
      <c r="A60" s="20" t="s">
        <v>70</v>
      </c>
      <c r="B60" s="42" t="s">
        <v>9</v>
      </c>
      <c r="C60" s="21">
        <v>1</v>
      </c>
      <c r="D60" s="43">
        <f t="shared" si="0"/>
        <v>638</v>
      </c>
      <c r="E60" s="98">
        <v>638</v>
      </c>
      <c r="F60" s="31"/>
    </row>
    <row r="61" spans="1:6" x14ac:dyDescent="0.25">
      <c r="A61" s="20" t="s">
        <v>70</v>
      </c>
      <c r="B61" s="42" t="s">
        <v>9</v>
      </c>
      <c r="C61" s="21">
        <v>1</v>
      </c>
      <c r="D61" s="43">
        <f t="shared" si="0"/>
        <v>638</v>
      </c>
      <c r="E61" s="98">
        <v>638</v>
      </c>
      <c r="F61" s="31"/>
    </row>
    <row r="62" spans="1:6" x14ac:dyDescent="0.25">
      <c r="A62" s="20" t="s">
        <v>71</v>
      </c>
      <c r="B62" s="42" t="s">
        <v>9</v>
      </c>
      <c r="C62" s="21">
        <v>1</v>
      </c>
      <c r="D62" s="43">
        <f t="shared" si="0"/>
        <v>638</v>
      </c>
      <c r="E62" s="98">
        <v>638</v>
      </c>
      <c r="F62" s="31"/>
    </row>
    <row r="63" spans="1:6" x14ac:dyDescent="0.25">
      <c r="A63" s="20" t="s">
        <v>177</v>
      </c>
      <c r="B63" s="42" t="s">
        <v>9</v>
      </c>
      <c r="C63" s="21">
        <v>1</v>
      </c>
      <c r="D63" s="43">
        <f t="shared" si="0"/>
        <v>638</v>
      </c>
      <c r="E63" s="98">
        <v>638</v>
      </c>
      <c r="F63" s="31"/>
    </row>
    <row r="64" spans="1:6" x14ac:dyDescent="0.25">
      <c r="A64" s="20" t="s">
        <v>72</v>
      </c>
      <c r="B64" s="42" t="s">
        <v>9</v>
      </c>
      <c r="C64" s="21">
        <v>1</v>
      </c>
      <c r="D64" s="43">
        <f t="shared" si="0"/>
        <v>638</v>
      </c>
      <c r="E64" s="98">
        <v>638</v>
      </c>
      <c r="F64" s="31"/>
    </row>
    <row r="65" spans="1:6" x14ac:dyDescent="0.25">
      <c r="A65" s="20" t="s">
        <v>73</v>
      </c>
      <c r="B65" s="42" t="s">
        <v>9</v>
      </c>
      <c r="C65" s="21">
        <v>1</v>
      </c>
      <c r="D65" s="43">
        <f t="shared" si="0"/>
        <v>638</v>
      </c>
      <c r="E65" s="98">
        <v>638</v>
      </c>
      <c r="F65" s="31"/>
    </row>
    <row r="66" spans="1:6" x14ac:dyDescent="0.25">
      <c r="A66" s="20" t="s">
        <v>74</v>
      </c>
      <c r="B66" s="42" t="s">
        <v>9</v>
      </c>
      <c r="C66" s="21">
        <v>1</v>
      </c>
      <c r="D66" s="43">
        <f t="shared" si="0"/>
        <v>638</v>
      </c>
      <c r="E66" s="98">
        <v>638</v>
      </c>
      <c r="F66" s="31"/>
    </row>
    <row r="67" spans="1:6" x14ac:dyDescent="0.25">
      <c r="A67" s="20" t="s">
        <v>178</v>
      </c>
      <c r="B67" s="42" t="s">
        <v>9</v>
      </c>
      <c r="C67" s="21">
        <v>1</v>
      </c>
      <c r="D67" s="43">
        <f t="shared" si="0"/>
        <v>638</v>
      </c>
      <c r="E67" s="98">
        <v>638</v>
      </c>
      <c r="F67" s="31"/>
    </row>
    <row r="68" spans="1:6" x14ac:dyDescent="0.25">
      <c r="A68" s="20" t="s">
        <v>75</v>
      </c>
      <c r="B68" s="42" t="s">
        <v>9</v>
      </c>
      <c r="C68" s="21">
        <v>1</v>
      </c>
      <c r="D68" s="43">
        <f t="shared" si="0"/>
        <v>638</v>
      </c>
      <c r="E68" s="98">
        <v>638</v>
      </c>
      <c r="F68" s="31"/>
    </row>
    <row r="69" spans="1:6" x14ac:dyDescent="0.25">
      <c r="C69" s="16"/>
      <c r="D69" s="99" t="s">
        <v>27</v>
      </c>
      <c r="E69" s="100">
        <f>SUM(E9:E68)</f>
        <v>38672</v>
      </c>
      <c r="F69" s="101">
        <f>E69*1/E139</f>
        <v>0.4479192003428426</v>
      </c>
    </row>
    <row r="70" spans="1:6" ht="15.75" thickBot="1" x14ac:dyDescent="0.3">
      <c r="C70" s="16"/>
      <c r="D70" s="17"/>
      <c r="E70" s="48"/>
    </row>
    <row r="71" spans="1:6" ht="16.5" thickBot="1" x14ac:dyDescent="0.3">
      <c r="A71" s="14" t="s">
        <v>76</v>
      </c>
      <c r="C71" s="16"/>
      <c r="D71" s="17"/>
      <c r="E71" s="48"/>
    </row>
    <row r="72" spans="1:6" x14ac:dyDescent="0.25">
      <c r="C72" s="16"/>
      <c r="D72" s="17"/>
      <c r="E72" s="48"/>
    </row>
    <row r="73" spans="1:6" x14ac:dyDescent="0.25">
      <c r="A73" s="20" t="s">
        <v>179</v>
      </c>
      <c r="B73" s="42" t="s">
        <v>180</v>
      </c>
      <c r="C73" s="21">
        <v>1</v>
      </c>
      <c r="D73" s="43">
        <f t="shared" ref="D73:D80" si="1">E73/C73</f>
        <v>1000</v>
      </c>
      <c r="E73" s="98">
        <v>1000</v>
      </c>
      <c r="F73" s="31"/>
    </row>
    <row r="74" spans="1:6" x14ac:dyDescent="0.25">
      <c r="A74" s="20" t="s">
        <v>181</v>
      </c>
      <c r="B74" s="42" t="s">
        <v>180</v>
      </c>
      <c r="C74" s="21">
        <v>1</v>
      </c>
      <c r="D74" s="43">
        <f t="shared" si="1"/>
        <v>1000</v>
      </c>
      <c r="E74" s="98">
        <v>1000</v>
      </c>
      <c r="F74" s="31"/>
    </row>
    <row r="75" spans="1:6" x14ac:dyDescent="0.25">
      <c r="A75" s="102" t="s">
        <v>182</v>
      </c>
      <c r="B75" s="103" t="s">
        <v>183</v>
      </c>
      <c r="C75" s="104">
        <v>1</v>
      </c>
      <c r="D75" s="17">
        <f t="shared" si="1"/>
        <v>1000</v>
      </c>
      <c r="E75" s="105">
        <v>1000</v>
      </c>
      <c r="F75" s="31"/>
    </row>
    <row r="76" spans="1:6" x14ac:dyDescent="0.25">
      <c r="A76" s="20" t="s">
        <v>184</v>
      </c>
      <c r="B76" s="42" t="s">
        <v>185</v>
      </c>
      <c r="C76" s="21">
        <v>1</v>
      </c>
      <c r="D76" s="43">
        <f t="shared" si="1"/>
        <v>2000</v>
      </c>
      <c r="E76" s="98">
        <v>2000</v>
      </c>
      <c r="F76" s="31"/>
    </row>
    <row r="77" spans="1:6" x14ac:dyDescent="0.25">
      <c r="A77" s="20" t="s">
        <v>186</v>
      </c>
      <c r="B77" s="42" t="s">
        <v>180</v>
      </c>
      <c r="C77" s="21">
        <v>1</v>
      </c>
      <c r="D77" s="43">
        <f t="shared" si="1"/>
        <v>600</v>
      </c>
      <c r="E77" s="98">
        <v>600</v>
      </c>
      <c r="F77" s="31"/>
    </row>
    <row r="78" spans="1:6" x14ac:dyDescent="0.25">
      <c r="A78" s="20" t="s">
        <v>187</v>
      </c>
      <c r="B78" s="42" t="s">
        <v>188</v>
      </c>
      <c r="C78" s="21">
        <v>1</v>
      </c>
      <c r="D78" s="43">
        <f t="shared" si="1"/>
        <v>1000</v>
      </c>
      <c r="E78" s="98">
        <v>1000</v>
      </c>
      <c r="F78" s="31"/>
    </row>
    <row r="79" spans="1:6" x14ac:dyDescent="0.25">
      <c r="A79" s="20" t="s">
        <v>189</v>
      </c>
      <c r="B79" s="42" t="s">
        <v>190</v>
      </c>
      <c r="C79" s="21">
        <v>1</v>
      </c>
      <c r="D79" s="43">
        <f t="shared" si="1"/>
        <v>2000</v>
      </c>
      <c r="E79" s="98">
        <v>2000</v>
      </c>
      <c r="F79" s="31"/>
    </row>
    <row r="80" spans="1:6" x14ac:dyDescent="0.25">
      <c r="A80" s="20" t="s">
        <v>191</v>
      </c>
      <c r="B80" s="42" t="s">
        <v>192</v>
      </c>
      <c r="C80" s="21">
        <v>1</v>
      </c>
      <c r="D80" s="43">
        <f t="shared" si="1"/>
        <v>500</v>
      </c>
      <c r="E80" s="98">
        <v>500</v>
      </c>
      <c r="F80" s="31"/>
    </row>
    <row r="81" spans="1:6" x14ac:dyDescent="0.25">
      <c r="C81" s="16"/>
      <c r="D81" s="106" t="s">
        <v>27</v>
      </c>
      <c r="E81" s="100">
        <f>SUM(E73:E80)</f>
        <v>9100</v>
      </c>
      <c r="F81" s="101">
        <f>E81*1/E139</f>
        <v>0.10540092891807684</v>
      </c>
    </row>
    <row r="82" spans="1:6" ht="15.75" thickBot="1" x14ac:dyDescent="0.3">
      <c r="C82" s="16"/>
    </row>
    <row r="83" spans="1:6" ht="16.5" thickBot="1" x14ac:dyDescent="0.3">
      <c r="A83" s="14" t="s">
        <v>84</v>
      </c>
      <c r="C83" s="16"/>
      <c r="E83" s="48"/>
    </row>
    <row r="84" spans="1:6" ht="15.75" x14ac:dyDescent="0.25">
      <c r="A84" s="107"/>
      <c r="C84" s="16"/>
      <c r="E84" s="48"/>
    </row>
    <row r="85" spans="1:6" x14ac:dyDescent="0.25">
      <c r="A85" s="20" t="s">
        <v>193</v>
      </c>
      <c r="B85" s="42" t="s">
        <v>194</v>
      </c>
      <c r="C85" s="21">
        <v>1</v>
      </c>
      <c r="D85" s="43">
        <f t="shared" ref="D85:D100" si="2">E85/C85</f>
        <v>1000</v>
      </c>
      <c r="E85" s="98">
        <v>1000</v>
      </c>
      <c r="F85" s="31"/>
    </row>
    <row r="86" spans="1:6" x14ac:dyDescent="0.25">
      <c r="A86" s="20" t="s">
        <v>195</v>
      </c>
      <c r="B86" s="42" t="s">
        <v>196</v>
      </c>
      <c r="C86" s="21">
        <v>1</v>
      </c>
      <c r="D86" s="43">
        <f t="shared" si="2"/>
        <v>500</v>
      </c>
      <c r="E86" s="98">
        <v>500</v>
      </c>
      <c r="F86" s="31"/>
    </row>
    <row r="87" spans="1:6" x14ac:dyDescent="0.25">
      <c r="A87" s="20" t="s">
        <v>197</v>
      </c>
      <c r="B87" s="42" t="s">
        <v>198</v>
      </c>
      <c r="C87" s="21">
        <v>1</v>
      </c>
      <c r="D87" s="43">
        <f t="shared" si="2"/>
        <v>1000</v>
      </c>
      <c r="E87" s="98">
        <v>1000</v>
      </c>
      <c r="F87" s="31"/>
    </row>
    <row r="88" spans="1:6" x14ac:dyDescent="0.25">
      <c r="A88" s="20" t="s">
        <v>199</v>
      </c>
      <c r="B88" s="42" t="s">
        <v>200</v>
      </c>
      <c r="C88" s="21">
        <v>1</v>
      </c>
      <c r="D88" s="43">
        <f t="shared" si="2"/>
        <v>800</v>
      </c>
      <c r="E88" s="98">
        <v>800</v>
      </c>
      <c r="F88" s="31"/>
    </row>
    <row r="89" spans="1:6" x14ac:dyDescent="0.25">
      <c r="A89" s="20" t="s">
        <v>201</v>
      </c>
      <c r="B89" s="42" t="s">
        <v>185</v>
      </c>
      <c r="C89" s="21">
        <v>1</v>
      </c>
      <c r="D89" s="43">
        <f t="shared" si="2"/>
        <v>1500</v>
      </c>
      <c r="E89" s="98">
        <v>1500</v>
      </c>
      <c r="F89" s="31"/>
    </row>
    <row r="90" spans="1:6" x14ac:dyDescent="0.25">
      <c r="A90" s="20" t="s">
        <v>202</v>
      </c>
      <c r="B90" s="42" t="s">
        <v>203</v>
      </c>
      <c r="C90" s="21">
        <v>1</v>
      </c>
      <c r="D90" s="43">
        <f t="shared" si="2"/>
        <v>500</v>
      </c>
      <c r="E90" s="98">
        <v>500</v>
      </c>
      <c r="F90" s="31"/>
    </row>
    <row r="91" spans="1:6" x14ac:dyDescent="0.25">
      <c r="A91" s="20" t="s">
        <v>204</v>
      </c>
      <c r="B91" s="42" t="s">
        <v>205</v>
      </c>
      <c r="C91" s="21">
        <v>1</v>
      </c>
      <c r="D91" s="43">
        <f t="shared" si="2"/>
        <v>500</v>
      </c>
      <c r="E91" s="98">
        <v>500</v>
      </c>
      <c r="F91" s="31"/>
    </row>
    <row r="92" spans="1:6" x14ac:dyDescent="0.25">
      <c r="A92" s="20" t="s">
        <v>206</v>
      </c>
      <c r="B92" s="42" t="s">
        <v>207</v>
      </c>
      <c r="C92" s="21">
        <v>1</v>
      </c>
      <c r="D92" s="43">
        <f t="shared" si="2"/>
        <v>1000</v>
      </c>
      <c r="E92" s="98">
        <v>1000</v>
      </c>
      <c r="F92" s="31"/>
    </row>
    <row r="93" spans="1:6" x14ac:dyDescent="0.25">
      <c r="A93" s="20" t="s">
        <v>208</v>
      </c>
      <c r="B93" s="42" t="s">
        <v>209</v>
      </c>
      <c r="C93" s="21">
        <v>1</v>
      </c>
      <c r="D93" s="43">
        <f t="shared" si="2"/>
        <v>1000</v>
      </c>
      <c r="E93" s="98">
        <v>1000</v>
      </c>
      <c r="F93" s="31"/>
    </row>
    <row r="94" spans="1:6" x14ac:dyDescent="0.25">
      <c r="A94" s="20" t="s">
        <v>210</v>
      </c>
      <c r="B94" s="42" t="s">
        <v>211</v>
      </c>
      <c r="C94" s="21">
        <v>1</v>
      </c>
      <c r="D94" s="43">
        <f t="shared" si="2"/>
        <v>350</v>
      </c>
      <c r="E94" s="98">
        <v>350</v>
      </c>
      <c r="F94" s="31"/>
    </row>
    <row r="95" spans="1:6" x14ac:dyDescent="0.25">
      <c r="A95" s="20" t="s">
        <v>212</v>
      </c>
      <c r="B95" s="42" t="s">
        <v>213</v>
      </c>
      <c r="C95" s="21">
        <v>1</v>
      </c>
      <c r="D95" s="43">
        <f t="shared" si="2"/>
        <v>1500</v>
      </c>
      <c r="E95" s="98">
        <v>1500</v>
      </c>
      <c r="F95" s="31"/>
    </row>
    <row r="96" spans="1:6" x14ac:dyDescent="0.25">
      <c r="A96" s="20" t="s">
        <v>214</v>
      </c>
      <c r="B96" s="42" t="s">
        <v>215</v>
      </c>
      <c r="C96" s="21">
        <v>1</v>
      </c>
      <c r="D96" s="43">
        <f t="shared" si="2"/>
        <v>1500</v>
      </c>
      <c r="E96" s="98">
        <v>1500</v>
      </c>
      <c r="F96" s="31"/>
    </row>
    <row r="97" spans="1:6" x14ac:dyDescent="0.25">
      <c r="A97" s="20" t="s">
        <v>216</v>
      </c>
      <c r="B97" s="42" t="s">
        <v>217</v>
      </c>
      <c r="C97" s="21">
        <v>1</v>
      </c>
      <c r="D97" s="43">
        <f t="shared" si="2"/>
        <v>800</v>
      </c>
      <c r="E97" s="98">
        <v>800</v>
      </c>
      <c r="F97" s="31"/>
    </row>
    <row r="98" spans="1:6" x14ac:dyDescent="0.25">
      <c r="A98" s="20" t="s">
        <v>218</v>
      </c>
      <c r="B98" s="42" t="s">
        <v>200</v>
      </c>
      <c r="C98" s="21">
        <v>1</v>
      </c>
      <c r="D98" s="43">
        <f t="shared" si="2"/>
        <v>1000</v>
      </c>
      <c r="E98" s="98">
        <v>1000</v>
      </c>
      <c r="F98" s="31"/>
    </row>
    <row r="99" spans="1:6" x14ac:dyDescent="0.25">
      <c r="A99" s="20" t="s">
        <v>219</v>
      </c>
      <c r="B99" s="42" t="s">
        <v>220</v>
      </c>
      <c r="C99" s="21">
        <v>1</v>
      </c>
      <c r="D99" s="43">
        <f t="shared" si="2"/>
        <v>500</v>
      </c>
      <c r="E99" s="98">
        <v>500</v>
      </c>
      <c r="F99" s="31"/>
    </row>
    <row r="100" spans="1:6" x14ac:dyDescent="0.25">
      <c r="A100" s="20" t="s">
        <v>221</v>
      </c>
      <c r="B100" s="42" t="s">
        <v>222</v>
      </c>
      <c r="C100" s="21">
        <v>1</v>
      </c>
      <c r="D100" s="43">
        <f t="shared" si="2"/>
        <v>800</v>
      </c>
      <c r="E100" s="98">
        <v>800</v>
      </c>
      <c r="F100" s="31"/>
    </row>
    <row r="101" spans="1:6" x14ac:dyDescent="0.25">
      <c r="C101" s="16"/>
      <c r="D101" s="106" t="s">
        <v>27</v>
      </c>
      <c r="E101" s="100">
        <f>SUM(E85:E100)</f>
        <v>14250</v>
      </c>
      <c r="F101" s="101">
        <f>E101*1/E139</f>
        <v>0.16505090517391152</v>
      </c>
    </row>
    <row r="102" spans="1:6" ht="15.75" thickBot="1" x14ac:dyDescent="0.3">
      <c r="C102" s="16"/>
      <c r="E102" s="48"/>
    </row>
    <row r="103" spans="1:6" ht="16.5" thickBot="1" x14ac:dyDescent="0.3">
      <c r="A103" s="53" t="s">
        <v>114</v>
      </c>
      <c r="C103" s="16"/>
      <c r="E103" s="48"/>
    </row>
    <row r="104" spans="1:6" x14ac:dyDescent="0.25">
      <c r="A104"/>
    </row>
    <row r="105" spans="1:6" x14ac:dyDescent="0.25">
      <c r="A105" s="20" t="s">
        <v>223</v>
      </c>
      <c r="B105" s="42" t="s">
        <v>180</v>
      </c>
      <c r="C105" s="21">
        <v>1</v>
      </c>
      <c r="D105" s="43">
        <f t="shared" ref="D105:D115" si="3">E105/C105</f>
        <v>1000</v>
      </c>
      <c r="E105" s="98">
        <v>1000</v>
      </c>
      <c r="F105" s="31"/>
    </row>
    <row r="106" spans="1:6" x14ac:dyDescent="0.25">
      <c r="A106" s="20" t="s">
        <v>224</v>
      </c>
      <c r="B106" s="42" t="s">
        <v>114</v>
      </c>
      <c r="C106" s="21">
        <v>1</v>
      </c>
      <c r="D106" s="43">
        <f t="shared" si="3"/>
        <v>812</v>
      </c>
      <c r="E106" s="98">
        <v>812</v>
      </c>
      <c r="F106" s="31"/>
    </row>
    <row r="107" spans="1:6" x14ac:dyDescent="0.25">
      <c r="A107" s="20" t="s">
        <v>225</v>
      </c>
      <c r="B107" s="42" t="s">
        <v>114</v>
      </c>
      <c r="C107" s="21">
        <v>1</v>
      </c>
      <c r="D107" s="43">
        <f t="shared" si="3"/>
        <v>500</v>
      </c>
      <c r="E107" s="98">
        <v>500</v>
      </c>
      <c r="F107" s="31"/>
    </row>
    <row r="108" spans="1:6" x14ac:dyDescent="0.25">
      <c r="A108" s="20" t="s">
        <v>226</v>
      </c>
      <c r="B108" s="42" t="s">
        <v>114</v>
      </c>
      <c r="C108" s="21">
        <v>1</v>
      </c>
      <c r="D108" s="43">
        <f t="shared" si="3"/>
        <v>673</v>
      </c>
      <c r="E108" s="98">
        <v>673</v>
      </c>
      <c r="F108" s="31"/>
    </row>
    <row r="109" spans="1:6" x14ac:dyDescent="0.25">
      <c r="A109" s="20" t="s">
        <v>227</v>
      </c>
      <c r="B109" s="42" t="s">
        <v>228</v>
      </c>
      <c r="C109" s="21">
        <v>1</v>
      </c>
      <c r="D109" s="43">
        <f t="shared" si="3"/>
        <v>666</v>
      </c>
      <c r="E109" s="98">
        <v>666</v>
      </c>
      <c r="F109" s="31"/>
    </row>
    <row r="110" spans="1:6" x14ac:dyDescent="0.25">
      <c r="A110" s="20" t="s">
        <v>229</v>
      </c>
      <c r="B110" s="42" t="s">
        <v>114</v>
      </c>
      <c r="C110" s="21">
        <v>1</v>
      </c>
      <c r="D110" s="43">
        <f t="shared" si="3"/>
        <v>768</v>
      </c>
      <c r="E110" s="98">
        <v>768</v>
      </c>
      <c r="F110" s="31"/>
    </row>
    <row r="111" spans="1:6" x14ac:dyDescent="0.25">
      <c r="A111" s="20" t="s">
        <v>230</v>
      </c>
      <c r="B111" s="42" t="s">
        <v>180</v>
      </c>
      <c r="C111" s="21">
        <v>1</v>
      </c>
      <c r="D111" s="43">
        <f t="shared" si="3"/>
        <v>1150</v>
      </c>
      <c r="E111" s="98">
        <v>1150</v>
      </c>
      <c r="F111" s="31"/>
    </row>
    <row r="112" spans="1:6" x14ac:dyDescent="0.25">
      <c r="A112" s="20" t="s">
        <v>231</v>
      </c>
      <c r="B112" s="42" t="s">
        <v>232</v>
      </c>
      <c r="C112" s="21">
        <v>1</v>
      </c>
      <c r="D112" s="43">
        <f t="shared" si="3"/>
        <v>1368</v>
      </c>
      <c r="E112" s="98">
        <v>1368</v>
      </c>
      <c r="F112" s="31"/>
    </row>
    <row r="113" spans="1:6" x14ac:dyDescent="0.25">
      <c r="A113" s="20" t="s">
        <v>233</v>
      </c>
      <c r="B113" s="42" t="s">
        <v>114</v>
      </c>
      <c r="C113" s="21">
        <v>1</v>
      </c>
      <c r="D113" s="43">
        <f t="shared" si="3"/>
        <v>476.8</v>
      </c>
      <c r="E113" s="98">
        <v>476.8</v>
      </c>
      <c r="F113" s="31"/>
    </row>
    <row r="114" spans="1:6" x14ac:dyDescent="0.25">
      <c r="A114" s="20" t="s">
        <v>234</v>
      </c>
      <c r="B114" s="42" t="s">
        <v>235</v>
      </c>
      <c r="C114" s="21">
        <v>1</v>
      </c>
      <c r="D114" s="43">
        <f t="shared" si="3"/>
        <v>1060</v>
      </c>
      <c r="E114" s="98">
        <v>1060</v>
      </c>
      <c r="F114" s="31"/>
    </row>
    <row r="115" spans="1:6" x14ac:dyDescent="0.25">
      <c r="A115" s="20" t="s">
        <v>236</v>
      </c>
      <c r="B115" s="42" t="s">
        <v>116</v>
      </c>
      <c r="C115" s="21">
        <v>1</v>
      </c>
      <c r="D115" s="43">
        <f t="shared" si="3"/>
        <v>586.4</v>
      </c>
      <c r="E115" s="98">
        <v>586.4</v>
      </c>
      <c r="F115" s="31"/>
    </row>
    <row r="116" spans="1:6" x14ac:dyDescent="0.25">
      <c r="D116" s="106" t="s">
        <v>27</v>
      </c>
      <c r="E116" s="99">
        <f>SUM(E105:E115)</f>
        <v>9060.1999999999989</v>
      </c>
      <c r="F116" s="101">
        <f>E116*1/E139</f>
        <v>0.104939944635556</v>
      </c>
    </row>
    <row r="117" spans="1:6" ht="15.75" thickBot="1" x14ac:dyDescent="0.3">
      <c r="C117" s="16"/>
      <c r="E117" s="48"/>
    </row>
    <row r="118" spans="1:6" ht="16.5" thickBot="1" x14ac:dyDescent="0.3">
      <c r="A118" s="53" t="s">
        <v>25</v>
      </c>
      <c r="C118" s="16"/>
      <c r="E118" s="48"/>
    </row>
    <row r="119" spans="1:6" ht="15.75" x14ac:dyDescent="0.25">
      <c r="A119" s="108"/>
      <c r="C119" s="16"/>
      <c r="E119" s="48"/>
    </row>
    <row r="120" spans="1:6" x14ac:dyDescent="0.25">
      <c r="A120" s="20" t="s">
        <v>237</v>
      </c>
      <c r="B120" s="42" t="s">
        <v>238</v>
      </c>
      <c r="C120" s="21">
        <v>1</v>
      </c>
      <c r="D120" s="43">
        <f t="shared" ref="D120:D135" si="4">E120/C120</f>
        <v>1198</v>
      </c>
      <c r="E120" s="98">
        <v>1198</v>
      </c>
      <c r="F120" s="31"/>
    </row>
    <row r="121" spans="1:6" x14ac:dyDescent="0.25">
      <c r="A121" s="20" t="s">
        <v>239</v>
      </c>
      <c r="B121" s="42" t="s">
        <v>240</v>
      </c>
      <c r="C121" s="21">
        <v>1</v>
      </c>
      <c r="D121" s="43">
        <f t="shared" si="4"/>
        <v>2000</v>
      </c>
      <c r="E121" s="98">
        <v>2000</v>
      </c>
      <c r="F121" s="31"/>
    </row>
    <row r="122" spans="1:6" x14ac:dyDescent="0.25">
      <c r="A122" s="20" t="s">
        <v>241</v>
      </c>
      <c r="B122" s="42" t="s">
        <v>192</v>
      </c>
      <c r="C122" s="21">
        <v>1</v>
      </c>
      <c r="D122" s="43">
        <f t="shared" si="4"/>
        <v>1020</v>
      </c>
      <c r="E122" s="98">
        <v>1020</v>
      </c>
      <c r="F122" s="31"/>
    </row>
    <row r="123" spans="1:6" x14ac:dyDescent="0.25">
      <c r="A123" s="20" t="s">
        <v>242</v>
      </c>
      <c r="B123" s="42" t="s">
        <v>243</v>
      </c>
      <c r="C123" s="21">
        <v>1</v>
      </c>
      <c r="D123" s="43">
        <f t="shared" si="4"/>
        <v>500</v>
      </c>
      <c r="E123" s="98">
        <v>500</v>
      </c>
      <c r="F123" s="31"/>
    </row>
    <row r="124" spans="1:6" x14ac:dyDescent="0.25">
      <c r="A124" s="20" t="s">
        <v>99</v>
      </c>
      <c r="B124" s="42" t="s">
        <v>244</v>
      </c>
      <c r="C124" s="21">
        <v>1</v>
      </c>
      <c r="D124" s="43">
        <f t="shared" si="4"/>
        <v>550</v>
      </c>
      <c r="E124" s="98">
        <v>550</v>
      </c>
      <c r="F124" s="31"/>
    </row>
    <row r="125" spans="1:6" x14ac:dyDescent="0.25">
      <c r="A125" s="20" t="s">
        <v>104</v>
      </c>
      <c r="B125" s="42" t="s">
        <v>245</v>
      </c>
      <c r="C125" s="21">
        <v>1</v>
      </c>
      <c r="D125" s="43">
        <f t="shared" si="4"/>
        <v>224</v>
      </c>
      <c r="E125" s="98">
        <v>224</v>
      </c>
      <c r="F125" s="31"/>
    </row>
    <row r="126" spans="1:6" x14ac:dyDescent="0.25">
      <c r="A126" s="20" t="s">
        <v>246</v>
      </c>
      <c r="B126" s="42" t="s">
        <v>247</v>
      </c>
      <c r="C126" s="21">
        <v>1</v>
      </c>
      <c r="D126" s="43">
        <f t="shared" si="4"/>
        <v>1200</v>
      </c>
      <c r="E126" s="98">
        <v>1200</v>
      </c>
      <c r="F126" s="31"/>
    </row>
    <row r="127" spans="1:6" x14ac:dyDescent="0.25">
      <c r="A127" s="20" t="s">
        <v>248</v>
      </c>
      <c r="B127" s="42" t="s">
        <v>249</v>
      </c>
      <c r="C127" s="21">
        <v>1</v>
      </c>
      <c r="D127" s="43">
        <f t="shared" si="4"/>
        <v>1320</v>
      </c>
      <c r="E127" s="98">
        <v>1320</v>
      </c>
      <c r="F127" s="31"/>
    </row>
    <row r="128" spans="1:6" x14ac:dyDescent="0.25">
      <c r="A128" s="20" t="s">
        <v>250</v>
      </c>
      <c r="B128" s="42" t="s">
        <v>192</v>
      </c>
      <c r="C128" s="21">
        <v>1</v>
      </c>
      <c r="D128" s="43">
        <f t="shared" si="4"/>
        <v>1000</v>
      </c>
      <c r="E128" s="98">
        <v>1000</v>
      </c>
      <c r="F128" s="31"/>
    </row>
    <row r="129" spans="1:6" x14ac:dyDescent="0.25">
      <c r="A129" s="20" t="s">
        <v>251</v>
      </c>
      <c r="B129" s="42" t="s">
        <v>252</v>
      </c>
      <c r="C129" s="21">
        <v>1</v>
      </c>
      <c r="D129" s="43">
        <f t="shared" si="4"/>
        <v>1000</v>
      </c>
      <c r="E129" s="98">
        <v>1000</v>
      </c>
      <c r="F129" s="31"/>
    </row>
    <row r="130" spans="1:6" x14ac:dyDescent="0.25">
      <c r="A130" s="20" t="s">
        <v>253</v>
      </c>
      <c r="B130" s="42" t="s">
        <v>244</v>
      </c>
      <c r="C130" s="21">
        <v>1</v>
      </c>
      <c r="D130" s="43">
        <f t="shared" si="4"/>
        <v>770</v>
      </c>
      <c r="E130" s="98">
        <v>770</v>
      </c>
      <c r="F130" s="31"/>
    </row>
    <row r="131" spans="1:6" x14ac:dyDescent="0.25">
      <c r="A131" s="20" t="s">
        <v>254</v>
      </c>
      <c r="B131" s="42" t="s">
        <v>255</v>
      </c>
      <c r="C131" s="21">
        <v>1</v>
      </c>
      <c r="D131" s="43">
        <f t="shared" si="4"/>
        <v>1200</v>
      </c>
      <c r="E131" s="98">
        <v>1200</v>
      </c>
      <c r="F131" s="31"/>
    </row>
    <row r="132" spans="1:6" x14ac:dyDescent="0.25">
      <c r="A132" s="20" t="s">
        <v>137</v>
      </c>
      <c r="B132" s="42" t="s">
        <v>244</v>
      </c>
      <c r="C132" s="21">
        <v>1</v>
      </c>
      <c r="D132" s="43">
        <f t="shared" si="4"/>
        <v>770</v>
      </c>
      <c r="E132" s="98">
        <v>770</v>
      </c>
      <c r="F132" s="31"/>
    </row>
    <row r="133" spans="1:6" x14ac:dyDescent="0.25">
      <c r="A133" s="20" t="s">
        <v>139</v>
      </c>
      <c r="B133" s="42" t="s">
        <v>256</v>
      </c>
      <c r="C133" s="21">
        <v>1</v>
      </c>
      <c r="D133" s="43">
        <f t="shared" si="4"/>
        <v>626</v>
      </c>
      <c r="E133" s="98">
        <v>626</v>
      </c>
      <c r="F133" s="31"/>
    </row>
    <row r="134" spans="1:6" x14ac:dyDescent="0.25">
      <c r="A134" s="20" t="s">
        <v>257</v>
      </c>
      <c r="B134" s="42" t="s">
        <v>258</v>
      </c>
      <c r="C134" s="21">
        <v>1</v>
      </c>
      <c r="D134" s="43">
        <f t="shared" si="4"/>
        <v>976.8</v>
      </c>
      <c r="E134" s="98">
        <v>976.8</v>
      </c>
      <c r="F134" s="31"/>
    </row>
    <row r="135" spans="1:6" x14ac:dyDescent="0.25">
      <c r="A135" s="20" t="s">
        <v>259</v>
      </c>
      <c r="B135" s="42" t="s">
        <v>260</v>
      </c>
      <c r="C135" s="21">
        <v>1</v>
      </c>
      <c r="D135" s="43">
        <f t="shared" si="4"/>
        <v>900</v>
      </c>
      <c r="E135" s="98">
        <v>900</v>
      </c>
      <c r="F135" s="31"/>
    </row>
    <row r="136" spans="1:6" x14ac:dyDescent="0.25">
      <c r="C136" s="16"/>
      <c r="D136" s="106" t="s">
        <v>27</v>
      </c>
      <c r="E136" s="100">
        <f>SUM(E120:E135)</f>
        <v>15254.8</v>
      </c>
      <c r="F136" s="101">
        <f>E136*1/E139</f>
        <v>0.17668902092961303</v>
      </c>
    </row>
    <row r="137" spans="1:6" x14ac:dyDescent="0.25">
      <c r="C137" s="16"/>
      <c r="E137" s="48"/>
    </row>
    <row r="138" spans="1:6" x14ac:dyDescent="0.25">
      <c r="C138" s="16"/>
      <c r="E138" s="48"/>
    </row>
    <row r="139" spans="1:6" ht="15.75" x14ac:dyDescent="0.25">
      <c r="C139" s="109" t="s">
        <v>27</v>
      </c>
      <c r="D139" s="109"/>
      <c r="E139" s="99">
        <f>E116+E101+E136+E81+E69</f>
        <v>86337</v>
      </c>
      <c r="F139" s="101">
        <f>F116+F101+F136+F81+F69</f>
        <v>1</v>
      </c>
    </row>
    <row r="203" spans="2:6" x14ac:dyDescent="0.25">
      <c r="B203" s="15"/>
      <c r="C203" s="16"/>
      <c r="F203" s="18"/>
    </row>
    <row r="204" spans="2:6" ht="15.75" thickBot="1" x14ac:dyDescent="0.3">
      <c r="C204" s="16"/>
      <c r="F204" s="18"/>
    </row>
    <row r="205" spans="2:6" ht="15.75" thickBot="1" x14ac:dyDescent="0.3">
      <c r="B205" s="64"/>
      <c r="C205" s="65" t="s">
        <v>142</v>
      </c>
      <c r="D205" s="66" t="s">
        <v>143</v>
      </c>
      <c r="E205" s="67" t="s">
        <v>27</v>
      </c>
      <c r="F205" s="18"/>
    </row>
    <row r="206" spans="2:6" x14ac:dyDescent="0.25">
      <c r="B206" s="68" t="s">
        <v>144</v>
      </c>
      <c r="C206" s="69"/>
      <c r="D206" s="70"/>
      <c r="E206" s="71">
        <f>SUM(C206:D206)</f>
        <v>0</v>
      </c>
      <c r="F206" s="18"/>
    </row>
    <row r="207" spans="2:6" x14ac:dyDescent="0.25">
      <c r="B207" s="68" t="s">
        <v>145</v>
      </c>
      <c r="C207" s="72">
        <v>23</v>
      </c>
      <c r="D207" s="21">
        <v>19</v>
      </c>
      <c r="E207" s="71">
        <f t="shared" ref="E207:E215" si="5">SUM(C207:D207)</f>
        <v>42</v>
      </c>
      <c r="F207" s="18"/>
    </row>
    <row r="208" spans="2:6" x14ac:dyDescent="0.25">
      <c r="B208" s="68" t="s">
        <v>146</v>
      </c>
      <c r="C208" s="72">
        <v>4</v>
      </c>
      <c r="D208" s="21">
        <v>2</v>
      </c>
      <c r="E208" s="71">
        <f t="shared" si="5"/>
        <v>6</v>
      </c>
      <c r="F208" s="18"/>
    </row>
    <row r="209" spans="2:6" x14ac:dyDescent="0.25">
      <c r="B209" s="68" t="s">
        <v>147</v>
      </c>
      <c r="C209" s="72">
        <v>1</v>
      </c>
      <c r="D209" s="21">
        <v>5</v>
      </c>
      <c r="E209" s="71">
        <f t="shared" si="5"/>
        <v>6</v>
      </c>
      <c r="F209" s="18"/>
    </row>
    <row r="210" spans="2:6" x14ac:dyDescent="0.25">
      <c r="B210" s="68" t="s">
        <v>148</v>
      </c>
      <c r="C210" s="72">
        <v>3</v>
      </c>
      <c r="D210" s="21">
        <v>2</v>
      </c>
      <c r="E210" s="71">
        <f t="shared" si="5"/>
        <v>5</v>
      </c>
      <c r="F210" s="18"/>
    </row>
    <row r="211" spans="2:6" x14ac:dyDescent="0.25">
      <c r="B211" s="68" t="s">
        <v>149</v>
      </c>
      <c r="C211" s="72"/>
      <c r="D211" s="21">
        <v>1</v>
      </c>
      <c r="E211" s="71">
        <f t="shared" si="5"/>
        <v>1</v>
      </c>
      <c r="F211" s="18"/>
    </row>
    <row r="212" spans="2:6" x14ac:dyDescent="0.25">
      <c r="B212" s="68" t="s">
        <v>150</v>
      </c>
      <c r="C212" s="72"/>
      <c r="D212" s="21">
        <v>4</v>
      </c>
      <c r="E212" s="71">
        <f t="shared" si="5"/>
        <v>4</v>
      </c>
      <c r="F212" s="18"/>
    </row>
    <row r="213" spans="2:6" x14ac:dyDescent="0.25">
      <c r="B213" s="68" t="s">
        <v>151</v>
      </c>
      <c r="C213" s="72">
        <v>1</v>
      </c>
      <c r="D213" s="21">
        <v>1</v>
      </c>
      <c r="E213" s="71">
        <f t="shared" si="5"/>
        <v>2</v>
      </c>
      <c r="F213" s="18"/>
    </row>
    <row r="214" spans="2:6" x14ac:dyDescent="0.25">
      <c r="B214" s="68" t="s">
        <v>152</v>
      </c>
      <c r="C214" s="72">
        <v>12</v>
      </c>
      <c r="D214" s="21">
        <v>4</v>
      </c>
      <c r="E214" s="71">
        <f t="shared" si="5"/>
        <v>16</v>
      </c>
      <c r="F214" s="18"/>
    </row>
    <row r="215" spans="2:6" ht="15.75" thickBot="1" x14ac:dyDescent="0.3">
      <c r="B215" s="68" t="s">
        <v>153</v>
      </c>
      <c r="C215" s="73">
        <v>16</v>
      </c>
      <c r="D215" s="74">
        <v>12</v>
      </c>
      <c r="E215" s="71">
        <f t="shared" si="5"/>
        <v>28</v>
      </c>
      <c r="F215" s="18"/>
    </row>
    <row r="216" spans="2:6" ht="15.75" thickBot="1" x14ac:dyDescent="0.3">
      <c r="B216" s="75" t="s">
        <v>154</v>
      </c>
      <c r="C216" s="72"/>
      <c r="D216" s="21"/>
      <c r="E216" s="71">
        <f>SUM(C216:D216)</f>
        <v>0</v>
      </c>
      <c r="F216" s="76">
        <f>SUM(E206:E215)</f>
        <v>110</v>
      </c>
    </row>
    <row r="217" spans="2:6" ht="15.75" thickBot="1" x14ac:dyDescent="0.3">
      <c r="B217" s="77" t="s">
        <v>155</v>
      </c>
      <c r="C217" s="72"/>
      <c r="D217" s="21">
        <v>1</v>
      </c>
      <c r="E217" s="71">
        <f>SUM(C217:D217)</f>
        <v>1</v>
      </c>
      <c r="F217" s="18"/>
    </row>
    <row r="218" spans="2:6" ht="15.75" thickBot="1" x14ac:dyDescent="0.3">
      <c r="B218" s="15"/>
      <c r="C218" s="110"/>
      <c r="D218" s="16"/>
      <c r="E218" s="38"/>
      <c r="F218" s="76">
        <f>SUM(E216:E217)</f>
        <v>1</v>
      </c>
    </row>
    <row r="219" spans="2:6" ht="15.75" thickBot="1" x14ac:dyDescent="0.3">
      <c r="B219" s="111" t="s">
        <v>156</v>
      </c>
      <c r="C219" s="112">
        <f>SUM(C206:C217)</f>
        <v>60</v>
      </c>
      <c r="D219" s="113">
        <f>SUM(D206:D217)</f>
        <v>51</v>
      </c>
      <c r="E219" s="82"/>
      <c r="F219" s="18"/>
    </row>
    <row r="220" spans="2:6" x14ac:dyDescent="0.25">
      <c r="B220" s="75" t="s">
        <v>157</v>
      </c>
      <c r="C220" s="72">
        <f>F216</f>
        <v>110</v>
      </c>
      <c r="D220" s="83">
        <f>C220*1/C222</f>
        <v>0.99099099099099097</v>
      </c>
      <c r="E220" s="82"/>
      <c r="F220" s="18"/>
    </row>
    <row r="221" spans="2:6" x14ac:dyDescent="0.25">
      <c r="B221" s="75" t="s">
        <v>158</v>
      </c>
      <c r="C221" s="72">
        <f>F218</f>
        <v>1</v>
      </c>
      <c r="D221" s="83">
        <f>C221*D222/C222</f>
        <v>9.0090090090090089E-3</v>
      </c>
      <c r="F221" s="18"/>
    </row>
    <row r="222" spans="2:6" x14ac:dyDescent="0.25">
      <c r="B222" s="84"/>
      <c r="C222" s="25">
        <f>SUM(C220:C221)</f>
        <v>111</v>
      </c>
      <c r="D222" s="18">
        <v>1</v>
      </c>
      <c r="F222" s="18"/>
    </row>
    <row r="223" spans="2:6" x14ac:dyDescent="0.25">
      <c r="B223" s="15"/>
      <c r="E223" s="82"/>
      <c r="F223" s="18"/>
    </row>
  </sheetData>
  <mergeCells count="4">
    <mergeCell ref="A1:F1"/>
    <mergeCell ref="A2:F2"/>
    <mergeCell ref="G2:P2"/>
    <mergeCell ref="C139:D139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CAC1-94A9-4AA3-A630-739BEC36A3DD}">
  <dimension ref="A1:O172"/>
  <sheetViews>
    <sheetView zoomScale="86" zoomScaleNormal="86" workbookViewId="0">
      <selection activeCell="B14" sqref="B14"/>
    </sheetView>
  </sheetViews>
  <sheetFormatPr baseColWidth="10" defaultRowHeight="15" x14ac:dyDescent="0.25"/>
  <cols>
    <col min="1" max="1" width="42.140625" bestFit="1" customWidth="1"/>
    <col min="2" max="2" width="38.28515625" style="15" bestFit="1" customWidth="1"/>
    <col min="3" max="3" width="10.140625" style="16" bestFit="1" customWidth="1"/>
    <col min="4" max="4" width="11.42578125" customWidth="1"/>
    <col min="5" max="5" width="13.140625" bestFit="1" customWidth="1"/>
    <col min="6" max="6" width="10" style="18" bestFit="1" customWidth="1"/>
    <col min="7" max="7" width="14.5703125" customWidth="1"/>
    <col min="8" max="8" width="35.140625" bestFit="1" customWidth="1"/>
    <col min="9" max="9" width="12.7109375" bestFit="1" customWidth="1"/>
    <col min="10" max="10" width="11.42578125" customWidth="1"/>
  </cols>
  <sheetData>
    <row r="1" spans="1:15" ht="21.75" thickBot="1" x14ac:dyDescent="0.4">
      <c r="A1" s="1" t="s">
        <v>0</v>
      </c>
      <c r="B1" s="1"/>
      <c r="C1" s="1"/>
      <c r="D1" s="1"/>
      <c r="E1" s="1"/>
      <c r="F1" s="1"/>
    </row>
    <row r="2" spans="1:15" ht="18" customHeight="1" thickBot="1" x14ac:dyDescent="0.35">
      <c r="A2" s="2" t="s">
        <v>1</v>
      </c>
      <c r="B2" s="3"/>
      <c r="C2" s="3"/>
      <c r="D2" s="3"/>
      <c r="E2" s="3"/>
      <c r="F2" s="4"/>
      <c r="G2" s="5" t="s">
        <v>2</v>
      </c>
      <c r="H2" s="5"/>
      <c r="I2" s="5"/>
      <c r="J2" s="5"/>
      <c r="K2" s="5"/>
      <c r="L2" s="5"/>
      <c r="M2" s="5"/>
      <c r="N2" s="5"/>
      <c r="O2" s="6"/>
    </row>
    <row r="3" spans="1:15" ht="18" customHeight="1" thickBot="1" x14ac:dyDescent="0.35">
      <c r="A3" s="7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3"/>
      <c r="H3" s="13"/>
      <c r="I3" s="13"/>
      <c r="J3" s="13"/>
      <c r="K3" s="13"/>
      <c r="L3" s="13"/>
      <c r="M3" s="13"/>
      <c r="N3" s="13"/>
      <c r="O3" s="13"/>
    </row>
    <row r="4" spans="1:15" ht="18" thickBot="1" x14ac:dyDescent="0.35">
      <c r="A4" s="14" t="s">
        <v>9</v>
      </c>
      <c r="D4" s="17"/>
      <c r="E4" s="17"/>
      <c r="G4" s="13"/>
      <c r="H4" s="13"/>
      <c r="I4" s="13"/>
      <c r="J4" s="13"/>
      <c r="K4" s="13"/>
      <c r="L4" s="13"/>
      <c r="M4" s="13"/>
      <c r="N4" s="13"/>
      <c r="O4" s="13"/>
    </row>
    <row r="5" spans="1:15" ht="17.25" x14ac:dyDescent="0.3">
      <c r="N5" s="19"/>
    </row>
    <row r="6" spans="1:15" ht="15.75" x14ac:dyDescent="0.25">
      <c r="A6" s="20" t="s">
        <v>10</v>
      </c>
      <c r="B6" s="20" t="s">
        <v>11</v>
      </c>
      <c r="C6" s="21">
        <v>1</v>
      </c>
      <c r="D6" s="22">
        <f>E6/C6</f>
        <v>638</v>
      </c>
      <c r="E6" s="23">
        <v>638</v>
      </c>
      <c r="F6" s="24"/>
      <c r="H6" s="25" t="s">
        <v>12</v>
      </c>
      <c r="I6" s="26" t="s">
        <v>7</v>
      </c>
      <c r="J6" s="27" t="s">
        <v>13</v>
      </c>
      <c r="K6" s="28"/>
    </row>
    <row r="7" spans="1:15" x14ac:dyDescent="0.25">
      <c r="A7" s="20" t="s">
        <v>14</v>
      </c>
      <c r="B7" s="20" t="s">
        <v>11</v>
      </c>
      <c r="C7" s="21">
        <v>1</v>
      </c>
      <c r="D7" s="22">
        <f t="shared" ref="D7:D64" si="0">E7/C7</f>
        <v>638</v>
      </c>
      <c r="E7" s="23">
        <v>638</v>
      </c>
      <c r="F7" s="24"/>
      <c r="H7" s="29" t="s">
        <v>15</v>
      </c>
      <c r="I7" s="30">
        <f>E65</f>
        <v>37642</v>
      </c>
      <c r="J7" s="31">
        <f>I7*1/I13</f>
        <v>0.48973344771982907</v>
      </c>
      <c r="K7" s="28"/>
    </row>
    <row r="8" spans="1:15" x14ac:dyDescent="0.25">
      <c r="A8" s="20" t="s">
        <v>16</v>
      </c>
      <c r="B8" s="20" t="s">
        <v>11</v>
      </c>
      <c r="C8" s="21">
        <v>1</v>
      </c>
      <c r="D8" s="22">
        <f t="shared" si="0"/>
        <v>638</v>
      </c>
      <c r="E8" s="23">
        <v>638</v>
      </c>
      <c r="F8" s="24"/>
      <c r="H8" s="29" t="s">
        <v>17</v>
      </c>
      <c r="I8" s="30"/>
      <c r="J8" s="31"/>
      <c r="K8" s="28"/>
    </row>
    <row r="9" spans="1:15" x14ac:dyDescent="0.25">
      <c r="A9" s="20" t="s">
        <v>18</v>
      </c>
      <c r="B9" s="20" t="s">
        <v>11</v>
      </c>
      <c r="C9" s="21">
        <v>1</v>
      </c>
      <c r="D9" s="22">
        <f t="shared" si="0"/>
        <v>638</v>
      </c>
      <c r="E9" s="23">
        <v>638</v>
      </c>
      <c r="F9" s="24"/>
      <c r="H9" s="29" t="s">
        <v>19</v>
      </c>
      <c r="I9" s="30">
        <f>E75</f>
        <v>7418</v>
      </c>
      <c r="J9" s="31">
        <f>I9*1/I13</f>
        <v>9.6510353200831303E-2</v>
      </c>
    </row>
    <row r="10" spans="1:15" x14ac:dyDescent="0.25">
      <c r="A10" s="20" t="s">
        <v>20</v>
      </c>
      <c r="B10" s="20" t="s">
        <v>11</v>
      </c>
      <c r="C10" s="21">
        <v>1</v>
      </c>
      <c r="D10" s="22">
        <f t="shared" si="0"/>
        <v>638</v>
      </c>
      <c r="E10" s="23">
        <v>638</v>
      </c>
      <c r="F10" s="24"/>
      <c r="H10" s="29" t="s">
        <v>21</v>
      </c>
      <c r="I10" s="30">
        <f>E97</f>
        <v>15450</v>
      </c>
      <c r="J10" s="31">
        <f>I10*1/I13</f>
        <v>0.20100902628105199</v>
      </c>
    </row>
    <row r="11" spans="1:15" x14ac:dyDescent="0.25">
      <c r="A11" s="20" t="s">
        <v>22</v>
      </c>
      <c r="B11" s="20" t="s">
        <v>11</v>
      </c>
      <c r="C11" s="21">
        <v>1</v>
      </c>
      <c r="D11" s="22">
        <f t="shared" si="0"/>
        <v>638</v>
      </c>
      <c r="E11" s="23">
        <v>638</v>
      </c>
      <c r="F11" s="24"/>
      <c r="H11" s="29" t="s">
        <v>23</v>
      </c>
      <c r="I11" s="30">
        <f>E109</f>
        <v>6642.58</v>
      </c>
      <c r="J11" s="31">
        <f>I11*1/I13</f>
        <v>8.6421911831326234E-2</v>
      </c>
    </row>
    <row r="12" spans="1:15" x14ac:dyDescent="0.25">
      <c r="A12" s="20" t="s">
        <v>24</v>
      </c>
      <c r="B12" s="20" t="s">
        <v>11</v>
      </c>
      <c r="C12" s="21">
        <v>1</v>
      </c>
      <c r="D12" s="22">
        <f t="shared" si="0"/>
        <v>638</v>
      </c>
      <c r="E12" s="23">
        <v>638</v>
      </c>
      <c r="F12" s="24"/>
      <c r="H12" s="29" t="s">
        <v>25</v>
      </c>
      <c r="I12" s="30">
        <f>E123</f>
        <v>9709.64</v>
      </c>
      <c r="J12" s="31">
        <f>I12*1/I13</f>
        <v>0.12632526096696139</v>
      </c>
    </row>
    <row r="13" spans="1:15" x14ac:dyDescent="0.25">
      <c r="A13" s="20" t="s">
        <v>26</v>
      </c>
      <c r="B13" s="20" t="s">
        <v>11</v>
      </c>
      <c r="C13" s="21">
        <v>1</v>
      </c>
      <c r="D13" s="22">
        <f t="shared" si="0"/>
        <v>638</v>
      </c>
      <c r="E13" s="23">
        <v>638</v>
      </c>
      <c r="F13" s="24"/>
      <c r="H13" s="32" t="s">
        <v>27</v>
      </c>
      <c r="I13" s="33">
        <f>SUM(I7:I12)</f>
        <v>76862.22</v>
      </c>
      <c r="J13" s="34">
        <f>SUM(J7:J12)</f>
        <v>1</v>
      </c>
    </row>
    <row r="14" spans="1:15" x14ac:dyDescent="0.25">
      <c r="A14" s="20" t="s">
        <v>28</v>
      </c>
      <c r="B14" s="20" t="s">
        <v>11</v>
      </c>
      <c r="C14" s="21">
        <v>1</v>
      </c>
      <c r="D14" s="22">
        <f t="shared" si="0"/>
        <v>638</v>
      </c>
      <c r="E14" s="23">
        <v>638</v>
      </c>
      <c r="F14" s="24"/>
      <c r="H14" s="32"/>
      <c r="I14" s="35"/>
      <c r="J14" s="36"/>
    </row>
    <row r="15" spans="1:15" x14ac:dyDescent="0.25">
      <c r="A15" s="20" t="s">
        <v>29</v>
      </c>
      <c r="B15" s="20" t="s">
        <v>11</v>
      </c>
      <c r="C15" s="21">
        <v>1</v>
      </c>
      <c r="D15" s="22">
        <f t="shared" si="0"/>
        <v>638</v>
      </c>
      <c r="E15" s="23">
        <v>638</v>
      </c>
      <c r="F15" s="24"/>
    </row>
    <row r="16" spans="1:15" x14ac:dyDescent="0.25">
      <c r="A16" s="20" t="s">
        <v>30</v>
      </c>
      <c r="B16" s="20" t="s">
        <v>11</v>
      </c>
      <c r="C16" s="21">
        <v>1</v>
      </c>
      <c r="D16" s="22">
        <f t="shared" si="0"/>
        <v>638</v>
      </c>
      <c r="E16" s="23">
        <v>638</v>
      </c>
      <c r="F16" s="24"/>
    </row>
    <row r="17" spans="1:6" x14ac:dyDescent="0.25">
      <c r="A17" s="20" t="s">
        <v>31</v>
      </c>
      <c r="B17" s="20" t="s">
        <v>11</v>
      </c>
      <c r="C17" s="21">
        <v>1</v>
      </c>
      <c r="D17" s="22">
        <f t="shared" si="0"/>
        <v>638</v>
      </c>
      <c r="E17" s="23">
        <v>638</v>
      </c>
      <c r="F17" s="24"/>
    </row>
    <row r="18" spans="1:6" x14ac:dyDescent="0.25">
      <c r="A18" s="20" t="s">
        <v>32</v>
      </c>
      <c r="B18" s="20" t="s">
        <v>11</v>
      </c>
      <c r="C18" s="21">
        <v>1</v>
      </c>
      <c r="D18" s="22">
        <f t="shared" si="0"/>
        <v>638</v>
      </c>
      <c r="E18" s="23">
        <v>638</v>
      </c>
      <c r="F18" s="24"/>
    </row>
    <row r="19" spans="1:6" x14ac:dyDescent="0.25">
      <c r="A19" s="20" t="s">
        <v>33</v>
      </c>
      <c r="B19" s="20" t="s">
        <v>11</v>
      </c>
      <c r="C19" s="21">
        <v>1</v>
      </c>
      <c r="D19" s="22">
        <f t="shared" si="0"/>
        <v>638</v>
      </c>
      <c r="E19" s="23">
        <v>638</v>
      </c>
      <c r="F19" s="24"/>
    </row>
    <row r="20" spans="1:6" x14ac:dyDescent="0.25">
      <c r="A20" s="20" t="s">
        <v>34</v>
      </c>
      <c r="B20" s="20" t="s">
        <v>11</v>
      </c>
      <c r="C20" s="21">
        <v>1</v>
      </c>
      <c r="D20" s="22">
        <f t="shared" si="0"/>
        <v>638</v>
      </c>
      <c r="E20" s="23">
        <v>638</v>
      </c>
      <c r="F20" s="24"/>
    </row>
    <row r="21" spans="1:6" x14ac:dyDescent="0.25">
      <c r="A21" s="20" t="s">
        <v>35</v>
      </c>
      <c r="B21" s="20" t="s">
        <v>11</v>
      </c>
      <c r="C21" s="21">
        <v>1</v>
      </c>
      <c r="D21" s="22">
        <f t="shared" si="0"/>
        <v>638</v>
      </c>
      <c r="E21" s="23">
        <v>638</v>
      </c>
      <c r="F21" s="24"/>
    </row>
    <row r="22" spans="1:6" x14ac:dyDescent="0.25">
      <c r="A22" s="20" t="s">
        <v>36</v>
      </c>
      <c r="B22" s="20" t="s">
        <v>11</v>
      </c>
      <c r="C22" s="21">
        <v>1</v>
      </c>
      <c r="D22" s="22">
        <f t="shared" si="0"/>
        <v>638</v>
      </c>
      <c r="E22" s="23">
        <v>638</v>
      </c>
      <c r="F22" s="24"/>
    </row>
    <row r="23" spans="1:6" x14ac:dyDescent="0.25">
      <c r="A23" s="20" t="s">
        <v>37</v>
      </c>
      <c r="B23" s="20" t="s">
        <v>11</v>
      </c>
      <c r="C23" s="21">
        <v>1</v>
      </c>
      <c r="D23" s="22">
        <f t="shared" si="0"/>
        <v>638</v>
      </c>
      <c r="E23" s="23">
        <v>638</v>
      </c>
      <c r="F23" s="24"/>
    </row>
    <row r="24" spans="1:6" x14ac:dyDescent="0.25">
      <c r="A24" s="20" t="s">
        <v>38</v>
      </c>
      <c r="B24" s="20" t="s">
        <v>11</v>
      </c>
      <c r="C24" s="21">
        <v>1</v>
      </c>
      <c r="D24" s="22">
        <f t="shared" si="0"/>
        <v>638</v>
      </c>
      <c r="E24" s="23">
        <v>638</v>
      </c>
      <c r="F24" s="24"/>
    </row>
    <row r="25" spans="1:6" x14ac:dyDescent="0.25">
      <c r="A25" s="20" t="s">
        <v>39</v>
      </c>
      <c r="B25" s="20" t="s">
        <v>11</v>
      </c>
      <c r="C25" s="21">
        <v>1</v>
      </c>
      <c r="D25" s="22">
        <f t="shared" si="0"/>
        <v>638</v>
      </c>
      <c r="E25" s="23">
        <v>638</v>
      </c>
      <c r="F25" s="24"/>
    </row>
    <row r="26" spans="1:6" x14ac:dyDescent="0.25">
      <c r="A26" s="20" t="s">
        <v>40</v>
      </c>
      <c r="B26" s="20" t="s">
        <v>11</v>
      </c>
      <c r="C26" s="21">
        <v>1</v>
      </c>
      <c r="D26" s="22">
        <f t="shared" si="0"/>
        <v>638</v>
      </c>
      <c r="E26" s="23">
        <v>638</v>
      </c>
      <c r="F26" s="24"/>
    </row>
    <row r="27" spans="1:6" x14ac:dyDescent="0.25">
      <c r="A27" s="20" t="s">
        <v>41</v>
      </c>
      <c r="B27" s="20" t="s">
        <v>11</v>
      </c>
      <c r="C27" s="21">
        <v>1</v>
      </c>
      <c r="D27" s="22">
        <f t="shared" si="0"/>
        <v>638</v>
      </c>
      <c r="E27" s="23">
        <v>638</v>
      </c>
      <c r="F27" s="24"/>
    </row>
    <row r="28" spans="1:6" x14ac:dyDescent="0.25">
      <c r="A28" s="20" t="s">
        <v>42</v>
      </c>
      <c r="B28" s="20" t="s">
        <v>11</v>
      </c>
      <c r="C28" s="21">
        <v>1</v>
      </c>
      <c r="D28" s="22">
        <f t="shared" si="0"/>
        <v>638</v>
      </c>
      <c r="E28" s="23">
        <v>638</v>
      </c>
      <c r="F28" s="24"/>
    </row>
    <row r="29" spans="1:6" x14ac:dyDescent="0.25">
      <c r="A29" s="20" t="s">
        <v>43</v>
      </c>
      <c r="B29" s="20" t="s">
        <v>11</v>
      </c>
      <c r="C29" s="21">
        <v>1</v>
      </c>
      <c r="D29" s="22">
        <f t="shared" si="0"/>
        <v>638</v>
      </c>
      <c r="E29" s="23">
        <v>638</v>
      </c>
      <c r="F29" s="24"/>
    </row>
    <row r="30" spans="1:6" x14ac:dyDescent="0.25">
      <c r="A30" s="20" t="s">
        <v>43</v>
      </c>
      <c r="B30" s="20" t="s">
        <v>11</v>
      </c>
      <c r="C30" s="21">
        <v>1</v>
      </c>
      <c r="D30" s="22">
        <f t="shared" si="0"/>
        <v>638</v>
      </c>
      <c r="E30" s="23">
        <v>638</v>
      </c>
      <c r="F30" s="24"/>
    </row>
    <row r="31" spans="1:6" x14ac:dyDescent="0.25">
      <c r="A31" s="20" t="s">
        <v>44</v>
      </c>
      <c r="B31" s="20" t="s">
        <v>11</v>
      </c>
      <c r="C31" s="21">
        <v>1</v>
      </c>
      <c r="D31" s="22">
        <f t="shared" si="0"/>
        <v>638</v>
      </c>
      <c r="E31" s="23">
        <v>638</v>
      </c>
      <c r="F31" s="24"/>
    </row>
    <row r="32" spans="1:6" x14ac:dyDescent="0.25">
      <c r="A32" s="20" t="s">
        <v>45</v>
      </c>
      <c r="B32" s="20" t="s">
        <v>11</v>
      </c>
      <c r="C32" s="21">
        <v>1</v>
      </c>
      <c r="D32" s="22">
        <f t="shared" si="0"/>
        <v>638</v>
      </c>
      <c r="E32" s="23">
        <v>638</v>
      </c>
      <c r="F32" s="24"/>
    </row>
    <row r="33" spans="1:6" x14ac:dyDescent="0.25">
      <c r="A33" s="20" t="s">
        <v>45</v>
      </c>
      <c r="B33" s="20" t="s">
        <v>11</v>
      </c>
      <c r="C33" s="21">
        <v>1</v>
      </c>
      <c r="D33" s="22">
        <f t="shared" si="0"/>
        <v>638</v>
      </c>
      <c r="E33" s="23">
        <v>638</v>
      </c>
      <c r="F33" s="24"/>
    </row>
    <row r="34" spans="1:6" x14ac:dyDescent="0.25">
      <c r="A34" s="20" t="s">
        <v>46</v>
      </c>
      <c r="B34" s="20" t="s">
        <v>11</v>
      </c>
      <c r="C34" s="21">
        <v>1</v>
      </c>
      <c r="D34" s="22">
        <f t="shared" si="0"/>
        <v>638</v>
      </c>
      <c r="E34" s="23">
        <v>638</v>
      </c>
      <c r="F34" s="24"/>
    </row>
    <row r="35" spans="1:6" x14ac:dyDescent="0.25">
      <c r="A35" s="20" t="s">
        <v>47</v>
      </c>
      <c r="B35" s="20" t="s">
        <v>11</v>
      </c>
      <c r="C35" s="21">
        <v>1</v>
      </c>
      <c r="D35" s="22">
        <f t="shared" si="0"/>
        <v>638</v>
      </c>
      <c r="E35" s="23">
        <v>638</v>
      </c>
      <c r="F35" s="24"/>
    </row>
    <row r="36" spans="1:6" x14ac:dyDescent="0.25">
      <c r="A36" s="20" t="s">
        <v>48</v>
      </c>
      <c r="B36" s="20" t="s">
        <v>11</v>
      </c>
      <c r="C36" s="21">
        <v>1</v>
      </c>
      <c r="D36" s="22">
        <f t="shared" si="0"/>
        <v>638</v>
      </c>
      <c r="E36" s="23">
        <v>638</v>
      </c>
      <c r="F36" s="24"/>
    </row>
    <row r="37" spans="1:6" x14ac:dyDescent="0.25">
      <c r="A37" s="20" t="s">
        <v>49</v>
      </c>
      <c r="B37" s="20" t="s">
        <v>11</v>
      </c>
      <c r="C37" s="21">
        <v>1</v>
      </c>
      <c r="D37" s="22">
        <f t="shared" si="0"/>
        <v>638</v>
      </c>
      <c r="E37" s="23">
        <v>638</v>
      </c>
      <c r="F37" s="24"/>
    </row>
    <row r="38" spans="1:6" x14ac:dyDescent="0.25">
      <c r="A38" s="20" t="s">
        <v>50</v>
      </c>
      <c r="B38" s="20" t="s">
        <v>11</v>
      </c>
      <c r="C38" s="21">
        <v>1</v>
      </c>
      <c r="D38" s="22">
        <f t="shared" si="0"/>
        <v>638</v>
      </c>
      <c r="E38" s="23">
        <v>638</v>
      </c>
      <c r="F38" s="24"/>
    </row>
    <row r="39" spans="1:6" x14ac:dyDescent="0.25">
      <c r="A39" s="20" t="s">
        <v>51</v>
      </c>
      <c r="B39" s="20" t="s">
        <v>11</v>
      </c>
      <c r="C39" s="21">
        <v>1</v>
      </c>
      <c r="D39" s="22">
        <f t="shared" si="0"/>
        <v>638</v>
      </c>
      <c r="E39" s="23">
        <v>638</v>
      </c>
      <c r="F39" s="24"/>
    </row>
    <row r="40" spans="1:6" x14ac:dyDescent="0.25">
      <c r="A40" s="20" t="s">
        <v>52</v>
      </c>
      <c r="B40" s="20" t="s">
        <v>11</v>
      </c>
      <c r="C40" s="21">
        <v>1</v>
      </c>
      <c r="D40" s="22">
        <f t="shared" si="0"/>
        <v>638</v>
      </c>
      <c r="E40" s="23">
        <v>638</v>
      </c>
      <c r="F40" s="24"/>
    </row>
    <row r="41" spans="1:6" x14ac:dyDescent="0.25">
      <c r="A41" s="20" t="s">
        <v>53</v>
      </c>
      <c r="B41" s="20" t="s">
        <v>11</v>
      </c>
      <c r="C41" s="21">
        <v>1</v>
      </c>
      <c r="D41" s="22">
        <f t="shared" si="0"/>
        <v>638</v>
      </c>
      <c r="E41" s="23">
        <v>638</v>
      </c>
      <c r="F41" s="24"/>
    </row>
    <row r="42" spans="1:6" x14ac:dyDescent="0.25">
      <c r="A42" s="20" t="s">
        <v>54</v>
      </c>
      <c r="B42" s="20" t="s">
        <v>11</v>
      </c>
      <c r="C42" s="21">
        <v>1</v>
      </c>
      <c r="D42" s="22">
        <f t="shared" si="0"/>
        <v>638</v>
      </c>
      <c r="E42" s="23">
        <v>638</v>
      </c>
      <c r="F42" s="24"/>
    </row>
    <row r="43" spans="1:6" x14ac:dyDescent="0.25">
      <c r="A43" s="20" t="s">
        <v>55</v>
      </c>
      <c r="B43" s="20" t="s">
        <v>11</v>
      </c>
      <c r="C43" s="21">
        <v>1</v>
      </c>
      <c r="D43" s="22">
        <f t="shared" si="0"/>
        <v>638</v>
      </c>
      <c r="E43" s="23">
        <v>638</v>
      </c>
      <c r="F43" s="24"/>
    </row>
    <row r="44" spans="1:6" x14ac:dyDescent="0.25">
      <c r="A44" s="20" t="s">
        <v>56</v>
      </c>
      <c r="B44" s="20" t="s">
        <v>11</v>
      </c>
      <c r="C44" s="21">
        <v>1</v>
      </c>
      <c r="D44" s="22">
        <f t="shared" si="0"/>
        <v>638</v>
      </c>
      <c r="E44" s="23">
        <v>638</v>
      </c>
      <c r="F44" s="24"/>
    </row>
    <row r="45" spans="1:6" x14ac:dyDescent="0.25">
      <c r="A45" s="20" t="s">
        <v>57</v>
      </c>
      <c r="B45" s="20" t="s">
        <v>11</v>
      </c>
      <c r="C45" s="21">
        <v>1</v>
      </c>
      <c r="D45" s="22">
        <f t="shared" si="0"/>
        <v>638</v>
      </c>
      <c r="E45" s="23">
        <v>638</v>
      </c>
      <c r="F45" s="24"/>
    </row>
    <row r="46" spans="1:6" x14ac:dyDescent="0.25">
      <c r="A46" s="20" t="s">
        <v>58</v>
      </c>
      <c r="B46" s="20" t="s">
        <v>11</v>
      </c>
      <c r="C46" s="21">
        <v>1</v>
      </c>
      <c r="D46" s="22">
        <f t="shared" si="0"/>
        <v>638</v>
      </c>
      <c r="E46" s="23">
        <v>638</v>
      </c>
      <c r="F46" s="24"/>
    </row>
    <row r="47" spans="1:6" x14ac:dyDescent="0.25">
      <c r="A47" s="20" t="s">
        <v>59</v>
      </c>
      <c r="B47" s="20" t="s">
        <v>11</v>
      </c>
      <c r="C47" s="21">
        <v>1</v>
      </c>
      <c r="D47" s="22">
        <f t="shared" si="0"/>
        <v>638</v>
      </c>
      <c r="E47" s="23">
        <v>638</v>
      </c>
      <c r="F47" s="24"/>
    </row>
    <row r="48" spans="1:6" x14ac:dyDescent="0.25">
      <c r="A48" s="20" t="s">
        <v>60</v>
      </c>
      <c r="B48" s="20" t="s">
        <v>11</v>
      </c>
      <c r="C48" s="21">
        <v>1</v>
      </c>
      <c r="D48" s="22">
        <f t="shared" si="0"/>
        <v>638</v>
      </c>
      <c r="E48" s="23">
        <v>638</v>
      </c>
      <c r="F48" s="24"/>
    </row>
    <row r="49" spans="1:6" x14ac:dyDescent="0.25">
      <c r="A49" s="20" t="s">
        <v>61</v>
      </c>
      <c r="B49" s="20" t="s">
        <v>11</v>
      </c>
      <c r="C49" s="21">
        <v>1</v>
      </c>
      <c r="D49" s="22">
        <f t="shared" si="0"/>
        <v>638</v>
      </c>
      <c r="E49" s="23">
        <v>638</v>
      </c>
      <c r="F49" s="24"/>
    </row>
    <row r="50" spans="1:6" x14ac:dyDescent="0.25">
      <c r="A50" s="20" t="s">
        <v>62</v>
      </c>
      <c r="B50" s="20" t="s">
        <v>11</v>
      </c>
      <c r="C50" s="21">
        <v>1</v>
      </c>
      <c r="D50" s="22">
        <f t="shared" si="0"/>
        <v>638</v>
      </c>
      <c r="E50" s="23">
        <v>638</v>
      </c>
      <c r="F50" s="24"/>
    </row>
    <row r="51" spans="1:6" x14ac:dyDescent="0.25">
      <c r="A51" s="20" t="s">
        <v>63</v>
      </c>
      <c r="B51" s="20" t="s">
        <v>11</v>
      </c>
      <c r="C51" s="21">
        <v>1</v>
      </c>
      <c r="D51" s="22">
        <f t="shared" si="0"/>
        <v>638</v>
      </c>
      <c r="E51" s="23">
        <v>638</v>
      </c>
      <c r="F51" s="24"/>
    </row>
    <row r="52" spans="1:6" x14ac:dyDescent="0.25">
      <c r="A52" s="20" t="s">
        <v>64</v>
      </c>
      <c r="B52" s="20" t="s">
        <v>11</v>
      </c>
      <c r="C52" s="21">
        <v>1</v>
      </c>
      <c r="D52" s="22">
        <f t="shared" si="0"/>
        <v>638</v>
      </c>
      <c r="E52" s="23">
        <v>638</v>
      </c>
      <c r="F52" s="24"/>
    </row>
    <row r="53" spans="1:6" x14ac:dyDescent="0.25">
      <c r="A53" s="20" t="s">
        <v>65</v>
      </c>
      <c r="B53" s="20" t="s">
        <v>11</v>
      </c>
      <c r="C53" s="21">
        <v>1</v>
      </c>
      <c r="D53" s="22">
        <f t="shared" si="0"/>
        <v>638</v>
      </c>
      <c r="E53" s="23">
        <v>638</v>
      </c>
      <c r="F53" s="24"/>
    </row>
    <row r="54" spans="1:6" x14ac:dyDescent="0.25">
      <c r="A54" s="20" t="s">
        <v>66</v>
      </c>
      <c r="B54" s="20" t="s">
        <v>11</v>
      </c>
      <c r="C54" s="21">
        <v>1</v>
      </c>
      <c r="D54" s="22">
        <f t="shared" si="0"/>
        <v>638</v>
      </c>
      <c r="E54" s="23">
        <v>638</v>
      </c>
      <c r="F54" s="24"/>
    </row>
    <row r="55" spans="1:6" x14ac:dyDescent="0.25">
      <c r="A55" s="20" t="s">
        <v>67</v>
      </c>
      <c r="B55" s="20" t="s">
        <v>11</v>
      </c>
      <c r="C55" s="21">
        <v>1</v>
      </c>
      <c r="D55" s="22">
        <f t="shared" si="0"/>
        <v>638</v>
      </c>
      <c r="E55" s="23">
        <v>638</v>
      </c>
      <c r="F55" s="24"/>
    </row>
    <row r="56" spans="1:6" x14ac:dyDescent="0.25">
      <c r="A56" s="20" t="s">
        <v>68</v>
      </c>
      <c r="B56" s="20" t="s">
        <v>11</v>
      </c>
      <c r="C56" s="21">
        <v>1</v>
      </c>
      <c r="D56" s="22">
        <f t="shared" si="0"/>
        <v>638</v>
      </c>
      <c r="E56" s="23">
        <v>638</v>
      </c>
      <c r="F56" s="24"/>
    </row>
    <row r="57" spans="1:6" x14ac:dyDescent="0.25">
      <c r="A57" s="20" t="s">
        <v>69</v>
      </c>
      <c r="B57" s="20" t="s">
        <v>11</v>
      </c>
      <c r="C57" s="21">
        <v>1</v>
      </c>
      <c r="D57" s="22">
        <f t="shared" si="0"/>
        <v>638</v>
      </c>
      <c r="E57" s="23">
        <v>638</v>
      </c>
      <c r="F57" s="24"/>
    </row>
    <row r="58" spans="1:6" x14ac:dyDescent="0.25">
      <c r="A58" s="20" t="s">
        <v>70</v>
      </c>
      <c r="B58" s="20" t="s">
        <v>11</v>
      </c>
      <c r="C58" s="21">
        <v>1</v>
      </c>
      <c r="D58" s="22">
        <f t="shared" si="0"/>
        <v>638</v>
      </c>
      <c r="E58" s="23">
        <v>638</v>
      </c>
      <c r="F58" s="24"/>
    </row>
    <row r="59" spans="1:6" x14ac:dyDescent="0.25">
      <c r="A59" s="20" t="s">
        <v>70</v>
      </c>
      <c r="B59" s="20" t="s">
        <v>11</v>
      </c>
      <c r="C59" s="21">
        <v>1</v>
      </c>
      <c r="D59" s="22">
        <f t="shared" si="0"/>
        <v>638</v>
      </c>
      <c r="E59" s="23">
        <v>638</v>
      </c>
      <c r="F59" s="24"/>
    </row>
    <row r="60" spans="1:6" x14ac:dyDescent="0.25">
      <c r="A60" s="20" t="s">
        <v>71</v>
      </c>
      <c r="B60" s="20" t="s">
        <v>11</v>
      </c>
      <c r="C60" s="21">
        <v>1</v>
      </c>
      <c r="D60" s="22">
        <f t="shared" si="0"/>
        <v>638</v>
      </c>
      <c r="E60" s="23">
        <v>638</v>
      </c>
      <c r="F60" s="24"/>
    </row>
    <row r="61" spans="1:6" x14ac:dyDescent="0.25">
      <c r="A61" s="20" t="s">
        <v>72</v>
      </c>
      <c r="B61" s="20" t="s">
        <v>11</v>
      </c>
      <c r="C61" s="21">
        <v>1</v>
      </c>
      <c r="D61" s="22">
        <f t="shared" si="0"/>
        <v>638</v>
      </c>
      <c r="E61" s="23">
        <v>638</v>
      </c>
      <c r="F61" s="24"/>
    </row>
    <row r="62" spans="1:6" x14ac:dyDescent="0.25">
      <c r="A62" s="20" t="s">
        <v>73</v>
      </c>
      <c r="B62" s="20" t="s">
        <v>11</v>
      </c>
      <c r="C62" s="21">
        <v>1</v>
      </c>
      <c r="D62" s="22">
        <f t="shared" si="0"/>
        <v>638</v>
      </c>
      <c r="E62" s="23">
        <v>638</v>
      </c>
      <c r="F62" s="24"/>
    </row>
    <row r="63" spans="1:6" x14ac:dyDescent="0.25">
      <c r="A63" s="20" t="s">
        <v>74</v>
      </c>
      <c r="B63" s="20" t="s">
        <v>11</v>
      </c>
      <c r="C63" s="21">
        <v>1</v>
      </c>
      <c r="D63" s="22">
        <f t="shared" si="0"/>
        <v>638</v>
      </c>
      <c r="E63" s="23">
        <v>638</v>
      </c>
      <c r="F63" s="24"/>
    </row>
    <row r="64" spans="1:6" x14ac:dyDescent="0.25">
      <c r="A64" s="20" t="s">
        <v>75</v>
      </c>
      <c r="B64" s="20" t="s">
        <v>11</v>
      </c>
      <c r="C64" s="21">
        <v>1</v>
      </c>
      <c r="D64" s="22">
        <f t="shared" si="0"/>
        <v>638</v>
      </c>
      <c r="E64" s="23">
        <v>638</v>
      </c>
      <c r="F64" s="24"/>
    </row>
    <row r="65" spans="1:6" x14ac:dyDescent="0.25">
      <c r="A65" s="37">
        <v>1</v>
      </c>
      <c r="C65" s="38"/>
      <c r="D65" s="39" t="s">
        <v>27</v>
      </c>
      <c r="E65" s="40">
        <f>SUM(E6:E64)</f>
        <v>37642</v>
      </c>
      <c r="F65" s="41">
        <f>E65*1/E125</f>
        <v>0.48973344771982907</v>
      </c>
    </row>
    <row r="66" spans="1:6" ht="15.75" thickBot="1" x14ac:dyDescent="0.3"/>
    <row r="67" spans="1:6" ht="16.5" thickBot="1" x14ac:dyDescent="0.3">
      <c r="A67" s="14" t="s">
        <v>76</v>
      </c>
    </row>
    <row r="69" spans="1:6" x14ac:dyDescent="0.25">
      <c r="A69" s="42" t="s">
        <v>77</v>
      </c>
      <c r="B69" s="42" t="s">
        <v>78</v>
      </c>
      <c r="C69" s="21">
        <v>1</v>
      </c>
      <c r="D69" s="43">
        <f>E69/C69</f>
        <v>2000</v>
      </c>
      <c r="E69" s="44">
        <v>2000</v>
      </c>
      <c r="F69" s="24"/>
    </row>
    <row r="70" spans="1:6" x14ac:dyDescent="0.25">
      <c r="A70" s="42" t="s">
        <v>79</v>
      </c>
      <c r="B70" s="42" t="s">
        <v>78</v>
      </c>
      <c r="C70" s="21">
        <v>1</v>
      </c>
      <c r="D70" s="43">
        <f t="shared" ref="D70:D74" si="1">E70/C70</f>
        <v>2000</v>
      </c>
      <c r="E70" s="44">
        <v>2000</v>
      </c>
      <c r="F70" s="24"/>
    </row>
    <row r="71" spans="1:6" x14ac:dyDescent="0.25">
      <c r="A71" s="42" t="s">
        <v>80</v>
      </c>
      <c r="B71" s="42" t="s">
        <v>78</v>
      </c>
      <c r="C71" s="21">
        <v>1</v>
      </c>
      <c r="D71" s="43">
        <f t="shared" si="1"/>
        <v>180</v>
      </c>
      <c r="E71" s="44">
        <v>180</v>
      </c>
      <c r="F71" s="24"/>
    </row>
    <row r="72" spans="1:6" x14ac:dyDescent="0.25">
      <c r="A72" s="42" t="s">
        <v>81</v>
      </c>
      <c r="B72" s="42" t="s">
        <v>78</v>
      </c>
      <c r="C72" s="21">
        <v>1</v>
      </c>
      <c r="D72" s="43">
        <f t="shared" si="1"/>
        <v>738</v>
      </c>
      <c r="E72" s="44">
        <v>738</v>
      </c>
      <c r="F72" s="24"/>
    </row>
    <row r="73" spans="1:6" x14ac:dyDescent="0.25">
      <c r="A73" s="42" t="s">
        <v>82</v>
      </c>
      <c r="B73" s="42" t="s">
        <v>78</v>
      </c>
      <c r="C73" s="21">
        <v>1</v>
      </c>
      <c r="D73" s="43">
        <f t="shared" si="1"/>
        <v>1500</v>
      </c>
      <c r="E73" s="44">
        <v>1500</v>
      </c>
      <c r="F73" s="24"/>
    </row>
    <row r="74" spans="1:6" x14ac:dyDescent="0.25">
      <c r="A74" s="42" t="s">
        <v>83</v>
      </c>
      <c r="B74" s="42" t="s">
        <v>78</v>
      </c>
      <c r="C74" s="21">
        <v>1</v>
      </c>
      <c r="D74" s="43">
        <f t="shared" si="1"/>
        <v>1000</v>
      </c>
      <c r="E74" s="44">
        <v>1000</v>
      </c>
      <c r="F74" s="24"/>
    </row>
    <row r="75" spans="1:6" x14ac:dyDescent="0.25">
      <c r="B75" s="16"/>
      <c r="D75" s="39" t="s">
        <v>27</v>
      </c>
      <c r="E75" s="40">
        <f>SUM(E69:E74)</f>
        <v>7418</v>
      </c>
      <c r="F75" s="41">
        <f>E75*1/E125</f>
        <v>9.6510353200831303E-2</v>
      </c>
    </row>
    <row r="76" spans="1:6" ht="15.75" thickBot="1" x14ac:dyDescent="0.3">
      <c r="B76" s="16"/>
      <c r="D76" s="45"/>
      <c r="E76" s="46"/>
    </row>
    <row r="77" spans="1:6" ht="16.5" thickBot="1" x14ac:dyDescent="0.3">
      <c r="A77" s="14" t="s">
        <v>84</v>
      </c>
      <c r="F77" s="16"/>
    </row>
    <row r="78" spans="1:6" ht="17.25" customHeight="1" x14ac:dyDescent="0.25">
      <c r="A78" s="47"/>
      <c r="B78" s="16"/>
      <c r="D78" s="16"/>
      <c r="E78" s="16"/>
    </row>
    <row r="79" spans="1:6" ht="17.25" customHeight="1" x14ac:dyDescent="0.25">
      <c r="A79" s="42" t="s">
        <v>85</v>
      </c>
      <c r="B79" s="42" t="s">
        <v>86</v>
      </c>
      <c r="C79" s="21">
        <v>1</v>
      </c>
      <c r="D79" s="43">
        <f>E79/C79</f>
        <v>1000</v>
      </c>
      <c r="E79" s="44">
        <v>1000</v>
      </c>
      <c r="F79" s="24"/>
    </row>
    <row r="80" spans="1:6" ht="17.25" customHeight="1" x14ac:dyDescent="0.25">
      <c r="A80" s="42" t="s">
        <v>87</v>
      </c>
      <c r="B80" s="42" t="s">
        <v>88</v>
      </c>
      <c r="C80" s="21">
        <v>1</v>
      </c>
      <c r="D80" s="43">
        <f t="shared" ref="D80:D95" si="2">E80/C80</f>
        <v>1000</v>
      </c>
      <c r="E80" s="44">
        <v>1000</v>
      </c>
      <c r="F80" s="24"/>
    </row>
    <row r="81" spans="1:11" x14ac:dyDescent="0.25">
      <c r="A81" s="42" t="s">
        <v>89</v>
      </c>
      <c r="B81" s="42" t="s">
        <v>88</v>
      </c>
      <c r="C81" s="21">
        <v>1</v>
      </c>
      <c r="D81" s="43">
        <f t="shared" si="2"/>
        <v>800</v>
      </c>
      <c r="E81" s="44">
        <v>800</v>
      </c>
      <c r="F81" s="24"/>
    </row>
    <row r="82" spans="1:11" x14ac:dyDescent="0.25">
      <c r="A82" s="42" t="s">
        <v>90</v>
      </c>
      <c r="B82" s="42" t="s">
        <v>91</v>
      </c>
      <c r="C82" s="21">
        <v>1</v>
      </c>
      <c r="D82" s="43">
        <f t="shared" si="2"/>
        <v>500</v>
      </c>
      <c r="E82" s="44">
        <v>500</v>
      </c>
      <c r="F82" s="24"/>
    </row>
    <row r="83" spans="1:11" x14ac:dyDescent="0.25">
      <c r="A83" s="42" t="s">
        <v>92</v>
      </c>
      <c r="B83" s="42" t="s">
        <v>93</v>
      </c>
      <c r="C83" s="21">
        <v>1</v>
      </c>
      <c r="D83" s="43">
        <f t="shared" si="2"/>
        <v>350</v>
      </c>
      <c r="E83" s="44">
        <v>350</v>
      </c>
      <c r="F83" s="24"/>
    </row>
    <row r="84" spans="1:11" x14ac:dyDescent="0.25">
      <c r="A84" s="42" t="s">
        <v>94</v>
      </c>
      <c r="B84" s="42" t="s">
        <v>95</v>
      </c>
      <c r="C84" s="21">
        <v>1</v>
      </c>
      <c r="D84" s="43">
        <f t="shared" si="2"/>
        <v>700</v>
      </c>
      <c r="E84" s="44">
        <v>700</v>
      </c>
      <c r="F84" s="24"/>
    </row>
    <row r="85" spans="1:11" x14ac:dyDescent="0.25">
      <c r="A85" s="42" t="s">
        <v>96</v>
      </c>
      <c r="B85" s="42" t="s">
        <v>88</v>
      </c>
      <c r="C85" s="21">
        <v>1</v>
      </c>
      <c r="D85" s="43">
        <f t="shared" si="2"/>
        <v>1000</v>
      </c>
      <c r="E85" s="44">
        <v>1000</v>
      </c>
      <c r="F85" s="24"/>
    </row>
    <row r="86" spans="1:11" x14ac:dyDescent="0.25">
      <c r="A86" s="42" t="s">
        <v>97</v>
      </c>
      <c r="B86" s="42" t="s">
        <v>98</v>
      </c>
      <c r="C86" s="21">
        <v>1</v>
      </c>
      <c r="D86" s="43">
        <f t="shared" si="2"/>
        <v>800</v>
      </c>
      <c r="E86" s="44">
        <v>800</v>
      </c>
      <c r="F86" s="24"/>
    </row>
    <row r="87" spans="1:11" x14ac:dyDescent="0.25">
      <c r="A87" s="42" t="s">
        <v>99</v>
      </c>
      <c r="B87" s="42" t="s">
        <v>100</v>
      </c>
      <c r="C87" s="21">
        <v>1</v>
      </c>
      <c r="D87" s="43">
        <f t="shared" si="2"/>
        <v>800</v>
      </c>
      <c r="E87" s="44">
        <v>800</v>
      </c>
      <c r="F87" s="24"/>
    </row>
    <row r="88" spans="1:11" x14ac:dyDescent="0.25">
      <c r="A88" s="42" t="s">
        <v>101</v>
      </c>
      <c r="B88" s="42" t="s">
        <v>100</v>
      </c>
      <c r="C88" s="21">
        <v>1</v>
      </c>
      <c r="D88" s="43">
        <f t="shared" si="2"/>
        <v>1000</v>
      </c>
      <c r="E88" s="44">
        <v>1000</v>
      </c>
      <c r="F88" s="24"/>
    </row>
    <row r="89" spans="1:11" x14ac:dyDescent="0.25">
      <c r="A89" s="42" t="s">
        <v>102</v>
      </c>
      <c r="B89" s="42" t="s">
        <v>103</v>
      </c>
      <c r="C89" s="21">
        <v>1</v>
      </c>
      <c r="D89" s="43">
        <f t="shared" si="2"/>
        <v>800</v>
      </c>
      <c r="E89" s="44">
        <v>800</v>
      </c>
      <c r="F89" s="24"/>
    </row>
    <row r="90" spans="1:11" x14ac:dyDescent="0.25">
      <c r="A90" s="42" t="s">
        <v>104</v>
      </c>
      <c r="B90" s="42" t="s">
        <v>98</v>
      </c>
      <c r="C90" s="21">
        <v>1</v>
      </c>
      <c r="D90" s="43">
        <f t="shared" si="2"/>
        <v>1000</v>
      </c>
      <c r="E90" s="44">
        <v>1000</v>
      </c>
      <c r="F90" s="24"/>
    </row>
    <row r="91" spans="1:11" x14ac:dyDescent="0.25">
      <c r="A91" s="42" t="s">
        <v>105</v>
      </c>
      <c r="B91" s="42" t="s">
        <v>106</v>
      </c>
      <c r="C91" s="21">
        <v>1</v>
      </c>
      <c r="D91" s="43">
        <f t="shared" si="2"/>
        <v>600</v>
      </c>
      <c r="E91" s="44">
        <v>600</v>
      </c>
      <c r="F91" s="24"/>
    </row>
    <row r="92" spans="1:11" x14ac:dyDescent="0.25">
      <c r="A92" s="42" t="s">
        <v>107</v>
      </c>
      <c r="B92" s="42" t="s">
        <v>108</v>
      </c>
      <c r="C92" s="21">
        <v>1</v>
      </c>
      <c r="D92" s="43">
        <f t="shared" si="2"/>
        <v>500</v>
      </c>
      <c r="E92" s="44">
        <v>500</v>
      </c>
      <c r="F92" s="24"/>
    </row>
    <row r="93" spans="1:11" x14ac:dyDescent="0.25">
      <c r="A93" s="42" t="s">
        <v>109</v>
      </c>
      <c r="B93" s="42" t="s">
        <v>91</v>
      </c>
      <c r="C93" s="21">
        <v>1</v>
      </c>
      <c r="D93" s="43">
        <f t="shared" si="2"/>
        <v>2000</v>
      </c>
      <c r="E93" s="44">
        <v>2000</v>
      </c>
      <c r="F93" s="24"/>
      <c r="H93" s="16"/>
      <c r="I93" s="16"/>
      <c r="J93" s="16"/>
      <c r="K93" s="48"/>
    </row>
    <row r="94" spans="1:11" x14ac:dyDescent="0.25">
      <c r="A94" s="42" t="s">
        <v>110</v>
      </c>
      <c r="B94" s="42" t="s">
        <v>88</v>
      </c>
      <c r="C94" s="21">
        <v>1</v>
      </c>
      <c r="D94" s="43">
        <f t="shared" si="2"/>
        <v>800</v>
      </c>
      <c r="E94" s="44">
        <v>800</v>
      </c>
      <c r="F94" s="24"/>
      <c r="G94" s="15"/>
      <c r="H94" s="16"/>
      <c r="I94" s="16"/>
      <c r="J94" s="16"/>
      <c r="K94" s="48"/>
    </row>
    <row r="95" spans="1:11" x14ac:dyDescent="0.25">
      <c r="A95" s="42" t="s">
        <v>111</v>
      </c>
      <c r="B95" s="42" t="s">
        <v>112</v>
      </c>
      <c r="C95" s="21">
        <v>1</v>
      </c>
      <c r="D95" s="43">
        <f t="shared" si="2"/>
        <v>800</v>
      </c>
      <c r="E95" s="44">
        <v>800</v>
      </c>
      <c r="F95" s="24"/>
      <c r="G95" s="15"/>
      <c r="H95" s="16"/>
      <c r="I95" s="16"/>
      <c r="J95" s="16"/>
      <c r="K95" s="48"/>
    </row>
    <row r="96" spans="1:11" x14ac:dyDescent="0.25">
      <c r="A96" s="42" t="s">
        <v>113</v>
      </c>
      <c r="B96" s="42" t="s">
        <v>98</v>
      </c>
      <c r="C96" s="21">
        <v>1</v>
      </c>
      <c r="D96" s="49"/>
      <c r="E96" s="50">
        <v>1000</v>
      </c>
      <c r="F96" s="24"/>
      <c r="G96" s="15"/>
      <c r="H96" s="16"/>
      <c r="I96" s="16"/>
      <c r="J96" s="16"/>
      <c r="K96" s="48"/>
    </row>
    <row r="97" spans="1:11" x14ac:dyDescent="0.25">
      <c r="B97" s="16"/>
      <c r="D97" s="51" t="s">
        <v>27</v>
      </c>
      <c r="E97" s="52">
        <f>SUM(E79:E96)</f>
        <v>15450</v>
      </c>
      <c r="F97" s="41">
        <f>E97*1/E125</f>
        <v>0.20100902628105199</v>
      </c>
      <c r="G97" s="15"/>
      <c r="H97" s="16"/>
      <c r="I97" s="16"/>
      <c r="J97" s="16"/>
      <c r="K97" s="48"/>
    </row>
    <row r="98" spans="1:11" ht="15.75" thickBot="1" x14ac:dyDescent="0.3">
      <c r="B98" s="16"/>
      <c r="D98" s="16"/>
      <c r="E98" s="48"/>
      <c r="G98" s="15"/>
      <c r="H98" s="16"/>
      <c r="I98" s="16"/>
      <c r="J98" s="16"/>
      <c r="K98" s="48"/>
    </row>
    <row r="99" spans="1:11" ht="16.5" thickBot="1" x14ac:dyDescent="0.3">
      <c r="A99" s="53" t="s">
        <v>114</v>
      </c>
      <c r="B99" s="16"/>
      <c r="D99" s="16"/>
      <c r="E99" s="48"/>
      <c r="G99" s="15"/>
      <c r="H99" s="16"/>
      <c r="I99" s="16"/>
      <c r="J99" s="16"/>
      <c r="K99" s="48"/>
    </row>
    <row r="100" spans="1:11" x14ac:dyDescent="0.25">
      <c r="B100" s="16"/>
      <c r="D100" s="16"/>
      <c r="E100" s="48"/>
      <c r="G100" s="15"/>
      <c r="H100" s="16"/>
      <c r="I100" s="16"/>
      <c r="J100" s="16"/>
      <c r="K100" s="48"/>
    </row>
    <row r="101" spans="1:11" x14ac:dyDescent="0.25">
      <c r="A101" s="42" t="s">
        <v>115</v>
      </c>
      <c r="B101" s="42" t="s">
        <v>116</v>
      </c>
      <c r="C101" s="21">
        <v>1</v>
      </c>
      <c r="D101" s="43">
        <f>E101/C101</f>
        <v>566</v>
      </c>
      <c r="E101" s="44">
        <v>566</v>
      </c>
      <c r="F101" s="24"/>
      <c r="G101" s="15"/>
      <c r="H101" s="16"/>
      <c r="I101" s="16"/>
      <c r="J101" s="16"/>
      <c r="K101" s="48"/>
    </row>
    <row r="102" spans="1:11" x14ac:dyDescent="0.25">
      <c r="A102" s="42" t="s">
        <v>117</v>
      </c>
      <c r="B102" s="42" t="s">
        <v>114</v>
      </c>
      <c r="C102" s="21">
        <v>1</v>
      </c>
      <c r="D102" s="43">
        <f t="shared" ref="D102:D108" si="3">E102/C102</f>
        <v>1034.0999999999999</v>
      </c>
      <c r="E102" s="44">
        <v>1034.0999999999999</v>
      </c>
      <c r="F102" s="24"/>
      <c r="G102" s="15"/>
      <c r="H102" s="16"/>
      <c r="I102" s="16"/>
      <c r="J102" s="16"/>
      <c r="K102" s="48"/>
    </row>
    <row r="103" spans="1:11" x14ac:dyDescent="0.25">
      <c r="A103" s="42" t="s">
        <v>118</v>
      </c>
      <c r="B103" s="42" t="s">
        <v>114</v>
      </c>
      <c r="C103" s="21">
        <v>1</v>
      </c>
      <c r="D103" s="43">
        <f t="shared" si="3"/>
        <v>1000</v>
      </c>
      <c r="E103" s="44">
        <v>1000</v>
      </c>
      <c r="F103" s="24"/>
      <c r="G103" s="15"/>
      <c r="H103" s="16"/>
      <c r="I103" s="16"/>
      <c r="J103" s="16"/>
      <c r="K103" s="48"/>
    </row>
    <row r="104" spans="1:11" x14ac:dyDescent="0.25">
      <c r="A104" s="42" t="s">
        <v>119</v>
      </c>
      <c r="B104" s="42" t="s">
        <v>114</v>
      </c>
      <c r="C104" s="21">
        <v>1</v>
      </c>
      <c r="D104" s="43">
        <f t="shared" si="3"/>
        <v>560</v>
      </c>
      <c r="E104" s="44">
        <v>560</v>
      </c>
      <c r="F104" s="24"/>
      <c r="G104" s="15"/>
      <c r="H104" s="16"/>
      <c r="I104" s="16"/>
      <c r="J104" s="16"/>
      <c r="K104" s="48"/>
    </row>
    <row r="105" spans="1:11" x14ac:dyDescent="0.25">
      <c r="A105" s="42" t="s">
        <v>120</v>
      </c>
      <c r="B105" s="42" t="s">
        <v>114</v>
      </c>
      <c r="C105" s="21">
        <v>1</v>
      </c>
      <c r="D105" s="43">
        <f t="shared" si="3"/>
        <v>500</v>
      </c>
      <c r="E105" s="44">
        <v>500</v>
      </c>
      <c r="F105" s="24"/>
      <c r="G105" s="15"/>
      <c r="H105" s="16"/>
      <c r="I105" s="16"/>
      <c r="J105" s="16"/>
      <c r="K105" s="48"/>
    </row>
    <row r="106" spans="1:11" x14ac:dyDescent="0.25">
      <c r="A106" s="42" t="s">
        <v>121</v>
      </c>
      <c r="B106" s="42" t="s">
        <v>114</v>
      </c>
      <c r="C106" s="21">
        <v>1</v>
      </c>
      <c r="D106" s="43">
        <f t="shared" si="3"/>
        <v>1200</v>
      </c>
      <c r="E106" s="44">
        <v>1200</v>
      </c>
      <c r="F106" s="24"/>
      <c r="G106" s="15"/>
      <c r="H106" s="16"/>
      <c r="I106" s="16"/>
      <c r="J106" s="16"/>
      <c r="K106" s="48"/>
    </row>
    <row r="107" spans="1:11" x14ac:dyDescent="0.25">
      <c r="A107" s="42" t="s">
        <v>122</v>
      </c>
      <c r="B107" s="42" t="s">
        <v>114</v>
      </c>
      <c r="C107" s="21">
        <v>1</v>
      </c>
      <c r="D107" s="43">
        <f t="shared" si="3"/>
        <v>1566.48</v>
      </c>
      <c r="E107" s="44">
        <v>1566.48</v>
      </c>
      <c r="F107" s="24"/>
      <c r="G107" s="15"/>
      <c r="H107" s="16"/>
      <c r="I107" s="16"/>
      <c r="J107" s="16"/>
      <c r="K107" s="48"/>
    </row>
    <row r="108" spans="1:11" x14ac:dyDescent="0.25">
      <c r="A108" s="42" t="s">
        <v>123</v>
      </c>
      <c r="B108" s="42" t="s">
        <v>114</v>
      </c>
      <c r="C108" s="21">
        <v>1</v>
      </c>
      <c r="D108" s="43">
        <f t="shared" si="3"/>
        <v>216</v>
      </c>
      <c r="E108" s="44">
        <v>216</v>
      </c>
      <c r="F108" s="24"/>
      <c r="G108" s="15"/>
      <c r="H108" s="16"/>
      <c r="I108" s="16"/>
      <c r="J108" s="16"/>
      <c r="K108" s="48"/>
    </row>
    <row r="109" spans="1:11" x14ac:dyDescent="0.25">
      <c r="A109" s="37">
        <v>9</v>
      </c>
      <c r="C109" s="38"/>
      <c r="D109" s="54" t="s">
        <v>27</v>
      </c>
      <c r="E109" s="55">
        <f>SUM(E101:E108)</f>
        <v>6642.58</v>
      </c>
      <c r="F109" s="56">
        <f>E109*1/E125</f>
        <v>8.6421911831326234E-2</v>
      </c>
      <c r="G109" s="15"/>
      <c r="H109" s="16"/>
      <c r="I109" s="16"/>
      <c r="J109" s="16"/>
      <c r="K109" s="48"/>
    </row>
    <row r="110" spans="1:11" ht="15.75" thickBot="1" x14ac:dyDescent="0.3">
      <c r="D110" s="25"/>
      <c r="E110" s="57"/>
      <c r="G110" s="15"/>
    </row>
    <row r="111" spans="1:11" ht="16.5" thickBot="1" x14ac:dyDescent="0.3">
      <c r="A111" s="53" t="s">
        <v>25</v>
      </c>
      <c r="D111" s="16"/>
      <c r="E111" s="48"/>
    </row>
    <row r="112" spans="1:11" x14ac:dyDescent="0.25">
      <c r="D112" s="16"/>
      <c r="E112" s="48"/>
    </row>
    <row r="113" spans="1:11" x14ac:dyDescent="0.25">
      <c r="A113" s="20" t="s">
        <v>124</v>
      </c>
      <c r="B113" s="20" t="s">
        <v>125</v>
      </c>
      <c r="C113" s="21">
        <v>1</v>
      </c>
      <c r="D113" s="58">
        <f>E113/C113</f>
        <v>344</v>
      </c>
      <c r="E113" s="59">
        <v>344</v>
      </c>
      <c r="F113" s="24"/>
    </row>
    <row r="114" spans="1:11" x14ac:dyDescent="0.25">
      <c r="A114" s="20" t="s">
        <v>126</v>
      </c>
      <c r="B114" s="20" t="s">
        <v>127</v>
      </c>
      <c r="C114" s="21">
        <v>1</v>
      </c>
      <c r="D114" s="58">
        <f t="shared" ref="D114:D122" si="4">E114/C114</f>
        <v>800</v>
      </c>
      <c r="E114" s="59">
        <v>800</v>
      </c>
      <c r="F114" s="24"/>
    </row>
    <row r="115" spans="1:11" x14ac:dyDescent="0.25">
      <c r="A115" s="20" t="s">
        <v>128</v>
      </c>
      <c r="B115" s="20" t="s">
        <v>129</v>
      </c>
      <c r="C115" s="21">
        <v>1</v>
      </c>
      <c r="D115" s="58">
        <f t="shared" si="4"/>
        <v>1000</v>
      </c>
      <c r="E115" s="59">
        <v>1000</v>
      </c>
      <c r="F115" s="24"/>
    </row>
    <row r="116" spans="1:11" x14ac:dyDescent="0.25">
      <c r="A116" s="20" t="s">
        <v>130</v>
      </c>
      <c r="B116" s="20" t="s">
        <v>131</v>
      </c>
      <c r="C116" s="21">
        <v>1</v>
      </c>
      <c r="D116" s="58">
        <f t="shared" si="4"/>
        <v>1800</v>
      </c>
      <c r="E116" s="59">
        <v>1800</v>
      </c>
      <c r="F116" s="24"/>
    </row>
    <row r="117" spans="1:11" x14ac:dyDescent="0.25">
      <c r="A117" s="20" t="s">
        <v>132</v>
      </c>
      <c r="B117" s="20" t="s">
        <v>129</v>
      </c>
      <c r="C117" s="21">
        <v>1</v>
      </c>
      <c r="D117" s="58">
        <f t="shared" si="4"/>
        <v>1000</v>
      </c>
      <c r="E117" s="59">
        <v>1000</v>
      </c>
      <c r="F117" s="24"/>
    </row>
    <row r="118" spans="1:11" x14ac:dyDescent="0.25">
      <c r="A118" s="20" t="s">
        <v>133</v>
      </c>
      <c r="B118" s="20" t="s">
        <v>134</v>
      </c>
      <c r="C118" s="21">
        <v>1</v>
      </c>
      <c r="D118" s="58">
        <f t="shared" si="4"/>
        <v>1000</v>
      </c>
      <c r="E118" s="59">
        <v>1000</v>
      </c>
      <c r="F118" s="24"/>
      <c r="H118" s="16"/>
      <c r="I118" s="16"/>
      <c r="J118" s="16"/>
      <c r="K118" s="48"/>
    </row>
    <row r="119" spans="1:11" x14ac:dyDescent="0.25">
      <c r="A119" s="20" t="s">
        <v>135</v>
      </c>
      <c r="B119" s="20" t="s">
        <v>136</v>
      </c>
      <c r="C119" s="21">
        <v>1</v>
      </c>
      <c r="D119" s="58">
        <f t="shared" si="4"/>
        <v>1300</v>
      </c>
      <c r="E119" s="59">
        <v>1300</v>
      </c>
      <c r="F119" s="24"/>
      <c r="G119" s="15"/>
      <c r="H119" s="16"/>
      <c r="I119" s="16"/>
      <c r="J119" s="16"/>
      <c r="K119" s="48"/>
    </row>
    <row r="120" spans="1:11" x14ac:dyDescent="0.25">
      <c r="A120" s="20" t="s">
        <v>137</v>
      </c>
      <c r="B120" s="20" t="s">
        <v>138</v>
      </c>
      <c r="C120" s="21">
        <v>1</v>
      </c>
      <c r="D120" s="58">
        <f t="shared" si="4"/>
        <v>770</v>
      </c>
      <c r="E120" s="59">
        <v>770</v>
      </c>
      <c r="F120" s="24"/>
      <c r="G120" s="15"/>
      <c r="H120" s="16"/>
      <c r="I120" s="16"/>
      <c r="J120" s="16"/>
      <c r="K120" s="48"/>
    </row>
    <row r="121" spans="1:11" x14ac:dyDescent="0.25">
      <c r="A121" s="20" t="s">
        <v>139</v>
      </c>
      <c r="B121" s="20" t="s">
        <v>140</v>
      </c>
      <c r="C121" s="21">
        <v>1</v>
      </c>
      <c r="D121" s="58">
        <f t="shared" si="4"/>
        <v>726</v>
      </c>
      <c r="E121" s="59">
        <v>726</v>
      </c>
      <c r="F121" s="24"/>
      <c r="G121" s="15"/>
      <c r="H121" s="16"/>
      <c r="I121" s="16"/>
      <c r="J121" s="16"/>
      <c r="K121" s="48"/>
    </row>
    <row r="122" spans="1:11" x14ac:dyDescent="0.25">
      <c r="A122" s="20" t="s">
        <v>141</v>
      </c>
      <c r="B122" s="20" t="s">
        <v>138</v>
      </c>
      <c r="C122" s="21">
        <v>10</v>
      </c>
      <c r="D122" s="58">
        <f t="shared" si="4"/>
        <v>96.963999999999999</v>
      </c>
      <c r="E122" s="59">
        <v>969.64</v>
      </c>
      <c r="F122" s="24"/>
      <c r="G122" s="15"/>
    </row>
    <row r="123" spans="1:11" x14ac:dyDescent="0.25">
      <c r="D123" s="39" t="s">
        <v>27</v>
      </c>
      <c r="E123" s="40">
        <f>SUM(E113:E122)</f>
        <v>9709.64</v>
      </c>
      <c r="F123" s="41">
        <f>E123*1/E125</f>
        <v>0.12632526096696139</v>
      </c>
    </row>
    <row r="124" spans="1:11" ht="15.75" thickBot="1" x14ac:dyDescent="0.3">
      <c r="E124" s="17"/>
    </row>
    <row r="125" spans="1:11" ht="16.5" thickBot="1" x14ac:dyDescent="0.3">
      <c r="C125" s="60" t="s">
        <v>27</v>
      </c>
      <c r="D125" s="61"/>
      <c r="E125" s="62">
        <f>E123+E109+E97+E75+E65</f>
        <v>76862.22</v>
      </c>
      <c r="F125" s="63">
        <f>F123+F109+F97+F75+F65</f>
        <v>1</v>
      </c>
    </row>
    <row r="126" spans="1:11" x14ac:dyDescent="0.25">
      <c r="E126" s="17"/>
    </row>
    <row r="127" spans="1:11" x14ac:dyDescent="0.25">
      <c r="E127" s="17"/>
    </row>
    <row r="128" spans="1:11" x14ac:dyDescent="0.25">
      <c r="E128" s="17"/>
    </row>
    <row r="129" spans="5:5" x14ac:dyDescent="0.25">
      <c r="E129" s="17"/>
    </row>
    <row r="130" spans="5:5" x14ac:dyDescent="0.25">
      <c r="E130" s="17"/>
    </row>
    <row r="131" spans="5:5" x14ac:dyDescent="0.25">
      <c r="E131" s="17"/>
    </row>
    <row r="132" spans="5:5" x14ac:dyDescent="0.25">
      <c r="E132" s="17"/>
    </row>
    <row r="133" spans="5:5" x14ac:dyDescent="0.25">
      <c r="E133" s="17"/>
    </row>
    <row r="134" spans="5:5" x14ac:dyDescent="0.25">
      <c r="E134" s="17"/>
    </row>
    <row r="135" spans="5:5" x14ac:dyDescent="0.25">
      <c r="E135" s="17"/>
    </row>
    <row r="136" spans="5:5" x14ac:dyDescent="0.25">
      <c r="E136" s="17"/>
    </row>
    <row r="137" spans="5:5" x14ac:dyDescent="0.25">
      <c r="E137" s="17"/>
    </row>
    <row r="138" spans="5:5" x14ac:dyDescent="0.25">
      <c r="E138" s="17"/>
    </row>
    <row r="139" spans="5:5" x14ac:dyDescent="0.25">
      <c r="E139" s="17"/>
    </row>
    <row r="140" spans="5:5" x14ac:dyDescent="0.25">
      <c r="E140" s="17"/>
    </row>
    <row r="141" spans="5:5" x14ac:dyDescent="0.25">
      <c r="E141" s="17"/>
    </row>
    <row r="142" spans="5:5" x14ac:dyDescent="0.25">
      <c r="E142" s="17"/>
    </row>
    <row r="143" spans="5:5" x14ac:dyDescent="0.25">
      <c r="E143" s="17"/>
    </row>
    <row r="144" spans="5:5" x14ac:dyDescent="0.25">
      <c r="E144" s="17"/>
    </row>
    <row r="145" spans="2:5" x14ac:dyDescent="0.25">
      <c r="E145" s="17"/>
    </row>
    <row r="146" spans="2:5" x14ac:dyDescent="0.25">
      <c r="E146" s="17"/>
    </row>
    <row r="147" spans="2:5" x14ac:dyDescent="0.25">
      <c r="E147" s="17"/>
    </row>
    <row r="148" spans="2:5" x14ac:dyDescent="0.25">
      <c r="E148" s="17"/>
    </row>
    <row r="149" spans="2:5" x14ac:dyDescent="0.25">
      <c r="E149" s="17"/>
    </row>
    <row r="150" spans="2:5" x14ac:dyDescent="0.25">
      <c r="E150" s="17"/>
    </row>
    <row r="152" spans="2:5" ht="15.75" thickBot="1" x14ac:dyDescent="0.3"/>
    <row r="153" spans="2:5" ht="15.75" thickBot="1" x14ac:dyDescent="0.3">
      <c r="B153" s="64"/>
    </row>
    <row r="154" spans="2:5" ht="15.75" thickBot="1" x14ac:dyDescent="0.3">
      <c r="C154" s="65" t="s">
        <v>142</v>
      </c>
      <c r="D154" s="66" t="s">
        <v>143</v>
      </c>
      <c r="E154" s="67" t="s">
        <v>27</v>
      </c>
    </row>
    <row r="155" spans="2:5" x14ac:dyDescent="0.25">
      <c r="B155" s="68" t="s">
        <v>144</v>
      </c>
      <c r="C155" s="69">
        <v>2</v>
      </c>
      <c r="D155" s="70">
        <v>2</v>
      </c>
      <c r="E155" s="71">
        <f>SUM(C155:D155)</f>
        <v>4</v>
      </c>
    </row>
    <row r="156" spans="2:5" x14ac:dyDescent="0.25">
      <c r="B156" s="68" t="s">
        <v>145</v>
      </c>
      <c r="C156" s="72">
        <v>22</v>
      </c>
      <c r="D156" s="21">
        <v>18</v>
      </c>
      <c r="E156" s="71">
        <f t="shared" ref="E156:E164" si="5">SUM(C156:D156)</f>
        <v>40</v>
      </c>
    </row>
    <row r="157" spans="2:5" x14ac:dyDescent="0.25">
      <c r="B157" s="68" t="s">
        <v>146</v>
      </c>
      <c r="C157" s="72">
        <v>2</v>
      </c>
      <c r="D157" s="21">
        <v>3</v>
      </c>
      <c r="E157" s="71">
        <f t="shared" si="5"/>
        <v>5</v>
      </c>
    </row>
    <row r="158" spans="2:5" x14ac:dyDescent="0.25">
      <c r="B158" s="68" t="s">
        <v>147</v>
      </c>
      <c r="C158" s="72">
        <v>1</v>
      </c>
      <c r="D158" s="21"/>
      <c r="E158" s="71">
        <f t="shared" si="5"/>
        <v>1</v>
      </c>
    </row>
    <row r="159" spans="2:5" x14ac:dyDescent="0.25">
      <c r="B159" s="68" t="s">
        <v>148</v>
      </c>
      <c r="C159" s="72">
        <v>5</v>
      </c>
      <c r="D159" s="21">
        <v>1</v>
      </c>
      <c r="E159" s="71">
        <f t="shared" si="5"/>
        <v>6</v>
      </c>
    </row>
    <row r="160" spans="2:5" x14ac:dyDescent="0.25">
      <c r="B160" s="68" t="s">
        <v>149</v>
      </c>
      <c r="C160" s="72"/>
      <c r="D160" s="21"/>
      <c r="E160" s="71">
        <f t="shared" si="5"/>
        <v>0</v>
      </c>
    </row>
    <row r="161" spans="2:6" x14ac:dyDescent="0.25">
      <c r="B161" s="68" t="s">
        <v>150</v>
      </c>
      <c r="C161" s="72">
        <v>1</v>
      </c>
      <c r="D161" s="21">
        <v>3</v>
      </c>
      <c r="E161" s="71">
        <f t="shared" si="5"/>
        <v>4</v>
      </c>
    </row>
    <row r="162" spans="2:6" x14ac:dyDescent="0.25">
      <c r="B162" s="68" t="s">
        <v>151</v>
      </c>
      <c r="C162" s="72"/>
      <c r="D162" s="21"/>
      <c r="E162" s="71">
        <f t="shared" si="5"/>
        <v>0</v>
      </c>
    </row>
    <row r="163" spans="2:6" x14ac:dyDescent="0.25">
      <c r="B163" s="68" t="s">
        <v>152</v>
      </c>
      <c r="C163" s="72">
        <v>10</v>
      </c>
      <c r="D163" s="21">
        <v>5</v>
      </c>
      <c r="E163" s="71">
        <f t="shared" si="5"/>
        <v>15</v>
      </c>
    </row>
    <row r="164" spans="2:6" ht="15.75" thickBot="1" x14ac:dyDescent="0.3">
      <c r="B164" s="68" t="s">
        <v>153</v>
      </c>
      <c r="C164" s="73">
        <v>16</v>
      </c>
      <c r="D164" s="74">
        <v>8</v>
      </c>
      <c r="E164" s="71">
        <f t="shared" si="5"/>
        <v>24</v>
      </c>
    </row>
    <row r="165" spans="2:6" ht="15.75" thickBot="1" x14ac:dyDescent="0.3">
      <c r="B165" s="75" t="s">
        <v>154</v>
      </c>
      <c r="C165" s="72"/>
      <c r="D165" s="21"/>
      <c r="E165" s="71">
        <f>SUM(C165:D165)</f>
        <v>0</v>
      </c>
      <c r="F165" s="76">
        <f>SUM(E155:E164)</f>
        <v>99</v>
      </c>
    </row>
    <row r="166" spans="2:6" ht="15.75" thickBot="1" x14ac:dyDescent="0.3">
      <c r="B166" s="77" t="s">
        <v>155</v>
      </c>
      <c r="C166" s="72">
        <v>1</v>
      </c>
      <c r="D166" s="21">
        <v>1</v>
      </c>
      <c r="E166" s="71">
        <f>SUM(C166:D166)</f>
        <v>2</v>
      </c>
    </row>
    <row r="167" spans="2:6" ht="15.75" thickBot="1" x14ac:dyDescent="0.3">
      <c r="C167" s="78"/>
      <c r="D167" s="79"/>
      <c r="E167" s="38"/>
      <c r="F167" s="76">
        <f>SUM(E165:E166)</f>
        <v>2</v>
      </c>
    </row>
    <row r="168" spans="2:6" ht="15.75" thickBot="1" x14ac:dyDescent="0.3">
      <c r="B168" s="80" t="s">
        <v>156</v>
      </c>
      <c r="C168" s="81">
        <f>SUM(C155:C166)</f>
        <v>60</v>
      </c>
      <c r="D168" s="81">
        <f>SUM(D155:D166)</f>
        <v>41</v>
      </c>
      <c r="E168" s="82"/>
    </row>
    <row r="169" spans="2:6" x14ac:dyDescent="0.25">
      <c r="B169" s="75" t="s">
        <v>157</v>
      </c>
      <c r="C169" s="25"/>
      <c r="D169" s="16"/>
      <c r="E169" s="82"/>
    </row>
    <row r="170" spans="2:6" x14ac:dyDescent="0.25">
      <c r="B170" s="75" t="s">
        <v>158</v>
      </c>
      <c r="C170" s="72">
        <f>F165</f>
        <v>99</v>
      </c>
      <c r="D170" s="83">
        <f>C170*1/C172</f>
        <v>0.98019801980198018</v>
      </c>
    </row>
    <row r="171" spans="2:6" x14ac:dyDescent="0.25">
      <c r="B171" s="84"/>
      <c r="C171" s="72">
        <f>F167</f>
        <v>2</v>
      </c>
      <c r="D171" s="83">
        <f>C171*D172/C172</f>
        <v>1.9801980198019802E-2</v>
      </c>
    </row>
    <row r="172" spans="2:6" x14ac:dyDescent="0.25">
      <c r="C172" s="25">
        <f>SUM(C170:C171)</f>
        <v>101</v>
      </c>
      <c r="D172" s="18">
        <v>1</v>
      </c>
      <c r="E172" s="82"/>
    </row>
  </sheetData>
  <mergeCells count="4">
    <mergeCell ref="A1:F1"/>
    <mergeCell ref="A2:F2"/>
    <mergeCell ref="G2:N2"/>
    <mergeCell ref="C125:D125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dcterms:created xsi:type="dcterms:W3CDTF">2020-09-25T04:35:37Z</dcterms:created>
  <dcterms:modified xsi:type="dcterms:W3CDTF">2020-09-25T04:38:35Z</dcterms:modified>
</cp:coreProperties>
</file>