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XXX\"/>
    </mc:Choice>
  </mc:AlternateContent>
  <xr:revisionPtr revIDLastSave="0" documentId="13_ncr:1_{4D400937-58BA-4DD2-BBF3-5D669746ED94}" xr6:coauthVersionLast="45" xr6:coauthVersionMax="45" xr10:uidLastSave="{00000000-0000-0000-0000-000000000000}"/>
  <bookViews>
    <workbookView xWindow="-120" yWindow="-120" windowWidth="24240" windowHeight="13140" activeTab="4" xr2:uid="{102651BE-61DA-46E6-BDB5-37F1E6CC7C32}"/>
  </bookViews>
  <sheets>
    <sheet name="JUNIO" sheetId="3" r:id="rId1"/>
    <sheet name="MAYO" sheetId="2" r:id="rId2"/>
    <sheet name="ABRIL" sheetId="1" r:id="rId3"/>
    <sheet name="RESUMEN  APOYOS CON CUOTAS " sheetId="5" r:id="rId4"/>
    <sheet name="APOYOS  ESPECIE ENTREGADOS PBP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E11" i="5"/>
  <c r="C10" i="5" l="1"/>
  <c r="C9" i="5"/>
  <c r="C8" i="5"/>
  <c r="C7" i="5"/>
  <c r="C6" i="5"/>
  <c r="C11" i="5" s="1"/>
  <c r="E152" i="3" l="1"/>
  <c r="D152" i="3"/>
  <c r="G150" i="3"/>
  <c r="D154" i="3" s="1"/>
  <c r="F150" i="3"/>
  <c r="F149" i="3"/>
  <c r="F148" i="3"/>
  <c r="F147" i="3"/>
  <c r="F146" i="3"/>
  <c r="F145" i="3"/>
  <c r="F144" i="3"/>
  <c r="F143" i="3"/>
  <c r="F142" i="3"/>
  <c r="F141" i="3"/>
  <c r="F140" i="3"/>
  <c r="G149" i="3" s="1"/>
  <c r="D153" i="3" s="1"/>
  <c r="F139" i="3"/>
  <c r="E115" i="3"/>
  <c r="E118" i="3" s="1"/>
  <c r="D114" i="3"/>
  <c r="D113" i="3"/>
  <c r="D112" i="3"/>
  <c r="D111" i="3"/>
  <c r="D110" i="3"/>
  <c r="D109" i="3"/>
  <c r="E105" i="3"/>
  <c r="D104" i="3"/>
  <c r="D103" i="3"/>
  <c r="D102" i="3"/>
  <c r="D101" i="3"/>
  <c r="D100" i="3"/>
  <c r="D99" i="3"/>
  <c r="D98" i="3"/>
  <c r="D97" i="3"/>
  <c r="D96" i="3"/>
  <c r="D95" i="3"/>
  <c r="D94" i="3"/>
  <c r="D93" i="3"/>
  <c r="E89" i="3"/>
  <c r="D88" i="3"/>
  <c r="D87" i="3"/>
  <c r="D86" i="3"/>
  <c r="D85" i="3"/>
  <c r="E81" i="3"/>
  <c r="D80" i="3"/>
  <c r="D79" i="3"/>
  <c r="D78" i="3"/>
  <c r="D77" i="3"/>
  <c r="D76" i="3"/>
  <c r="D75" i="3"/>
  <c r="D74" i="3"/>
  <c r="D73" i="3"/>
  <c r="D72" i="3"/>
  <c r="D71" i="3"/>
  <c r="D70" i="3"/>
  <c r="D69" i="3"/>
  <c r="E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J10" i="3"/>
  <c r="K10" i="3" s="1"/>
  <c r="D10" i="3"/>
  <c r="J9" i="3"/>
  <c r="D9" i="3"/>
  <c r="J8" i="3"/>
  <c r="K8" i="3" s="1"/>
  <c r="D8" i="3"/>
  <c r="J7" i="3"/>
  <c r="J6" i="3"/>
  <c r="J11" i="3" s="1"/>
  <c r="D153" i="2"/>
  <c r="C153" i="2"/>
  <c r="F152" i="2"/>
  <c r="C155" i="2" s="1"/>
  <c r="E151" i="2"/>
  <c r="E150" i="2"/>
  <c r="E149" i="2"/>
  <c r="E148" i="2"/>
  <c r="E147" i="2"/>
  <c r="E146" i="2"/>
  <c r="E145" i="2"/>
  <c r="E144" i="2"/>
  <c r="E143" i="2"/>
  <c r="E142" i="2"/>
  <c r="E141" i="2"/>
  <c r="F150" i="2" s="1"/>
  <c r="C154" i="2" s="1"/>
  <c r="E140" i="2"/>
  <c r="E109" i="2"/>
  <c r="E111" i="2" s="1"/>
  <c r="D108" i="2"/>
  <c r="D107" i="2"/>
  <c r="D106" i="2"/>
  <c r="D105" i="2"/>
  <c r="D104" i="2"/>
  <c r="D103" i="2"/>
  <c r="D102" i="2"/>
  <c r="D101" i="2"/>
  <c r="E97" i="2"/>
  <c r="D96" i="2"/>
  <c r="D95" i="2"/>
  <c r="D94" i="2"/>
  <c r="D93" i="2"/>
  <c r="D92" i="2"/>
  <c r="D91" i="2"/>
  <c r="E87" i="2"/>
  <c r="D86" i="2"/>
  <c r="E82" i="2"/>
  <c r="F82" i="2" s="1"/>
  <c r="D81" i="2"/>
  <c r="D80" i="2"/>
  <c r="D79" i="2"/>
  <c r="D78" i="2"/>
  <c r="D77" i="2"/>
  <c r="D76" i="2"/>
  <c r="D75" i="2"/>
  <c r="D74" i="2"/>
  <c r="D73" i="2"/>
  <c r="D72" i="2"/>
  <c r="E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I11" i="2"/>
  <c r="D11" i="2"/>
  <c r="I10" i="2"/>
  <c r="D10" i="2"/>
  <c r="I9" i="2"/>
  <c r="I8" i="2"/>
  <c r="I7" i="2"/>
  <c r="I12" i="2" s="1"/>
  <c r="J10" i="2" s="1"/>
  <c r="E152" i="1"/>
  <c r="D152" i="1"/>
  <c r="G151" i="1"/>
  <c r="D154" i="1" s="1"/>
  <c r="F150" i="1"/>
  <c r="F149" i="1"/>
  <c r="F148" i="1"/>
  <c r="F147" i="1"/>
  <c r="F146" i="1"/>
  <c r="F145" i="1"/>
  <c r="F144" i="1"/>
  <c r="F143" i="1"/>
  <c r="F142" i="1"/>
  <c r="F141" i="1"/>
  <c r="F140" i="1"/>
  <c r="G149" i="1" s="1"/>
  <c r="D153" i="1" s="1"/>
  <c r="F139" i="1"/>
  <c r="E98" i="1"/>
  <c r="E100" i="1" s="1"/>
  <c r="D97" i="1"/>
  <c r="D96" i="1"/>
  <c r="E91" i="1"/>
  <c r="D90" i="1"/>
  <c r="D89" i="1"/>
  <c r="D88" i="1"/>
  <c r="D87" i="1"/>
  <c r="D86" i="1"/>
  <c r="D85" i="1"/>
  <c r="E80" i="1"/>
  <c r="E75" i="1"/>
  <c r="D74" i="1"/>
  <c r="D73" i="1"/>
  <c r="D72" i="1"/>
  <c r="D71" i="1"/>
  <c r="E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J11" i="1"/>
  <c r="D11" i="1"/>
  <c r="J10" i="1"/>
  <c r="D10" i="1"/>
  <c r="J9" i="1"/>
  <c r="D9" i="1"/>
  <c r="J8" i="1"/>
  <c r="D8" i="1"/>
  <c r="J7" i="1"/>
  <c r="J12" i="1" s="1"/>
  <c r="F115" i="3" l="1"/>
  <c r="F105" i="3"/>
  <c r="F89" i="3"/>
  <c r="F81" i="3"/>
  <c r="F64" i="3"/>
  <c r="D155" i="3"/>
  <c r="E153" i="3" s="1"/>
  <c r="K9" i="3"/>
  <c r="K7" i="3"/>
  <c r="K6" i="3"/>
  <c r="K11" i="3" s="1"/>
  <c r="J9" i="2"/>
  <c r="J11" i="2"/>
  <c r="F109" i="2"/>
  <c r="F97" i="2"/>
  <c r="F87" i="2"/>
  <c r="C156" i="2"/>
  <c r="D154" i="2" s="1"/>
  <c r="J8" i="2"/>
  <c r="F68" i="2"/>
  <c r="D155" i="2"/>
  <c r="J7" i="2"/>
  <c r="K10" i="1"/>
  <c r="K8" i="1"/>
  <c r="K11" i="1"/>
  <c r="D155" i="1"/>
  <c r="E153" i="1" s="1"/>
  <c r="K9" i="1"/>
  <c r="F98" i="1"/>
  <c r="F91" i="1"/>
  <c r="F80" i="1"/>
  <c r="F75" i="1"/>
  <c r="F67" i="1"/>
  <c r="E154" i="1"/>
  <c r="K7" i="1"/>
  <c r="K12" i="1" s="1"/>
  <c r="E154" i="3" l="1"/>
  <c r="F118" i="3"/>
  <c r="J12" i="2"/>
  <c r="F111" i="2"/>
  <c r="F100" i="1"/>
</calcChain>
</file>

<file path=xl/sharedStrings.xml><?xml version="1.0" encoding="utf-8"?>
<sst xmlns="http://schemas.openxmlformats.org/spreadsheetml/2006/main" count="686" uniqueCount="250">
  <si>
    <t>ABRIL</t>
  </si>
  <si>
    <t>PACIENTES APOYADOS POR LA A. B. P. DURANTE EL MES DE ABRIL 2020</t>
  </si>
  <si>
    <t>TIPO DE MORBILIDAD APOYADA POR LA A. B. P. DURANTE EL MES DE ABRIL 2020</t>
  </si>
  <si>
    <t>MORBILIDAD / PACIENTE</t>
  </si>
  <si>
    <t>CONCEPTO DEL APOYO</t>
  </si>
  <si>
    <t>Q</t>
  </si>
  <si>
    <t>$/unitario</t>
  </si>
  <si>
    <t>MONTO</t>
  </si>
  <si>
    <t>% TOTAL</t>
  </si>
  <si>
    <t>KITS DE INSUMOS PARA HEMODIALISIS</t>
  </si>
  <si>
    <t>TIPO DE APOYO</t>
  </si>
  <si>
    <t>%</t>
  </si>
  <si>
    <t>KITS DE INSUMOS P/HEMODIALISIS</t>
  </si>
  <si>
    <t>ALVAREZ PEREGRINO MANUEL</t>
  </si>
  <si>
    <t>TRATAMIENTO DEL CANCER</t>
  </si>
  <si>
    <t>ALVAREZ ZEPEDA ROSA</t>
  </si>
  <si>
    <t xml:space="preserve">ESTUDIOS </t>
  </si>
  <si>
    <t>AVALOS RINCON JORGE</t>
  </si>
  <si>
    <t>MEDICAMENTOS</t>
  </si>
  <si>
    <t>BRICEÑO ALVAREZ BLANCA E.</t>
  </si>
  <si>
    <t>OTROS</t>
  </si>
  <si>
    <t>CAMPOS VELAZQUEZ FELIPE DE JESUS</t>
  </si>
  <si>
    <t>TOTAL</t>
  </si>
  <si>
    <t>CARRILLO DIAS JOSEFINA</t>
  </si>
  <si>
    <t>CAYETANO RUIZ ROSALVA</t>
  </si>
  <si>
    <t>CHAVEZ MENDOZA JAVIER</t>
  </si>
  <si>
    <t>CHAVEZ TORES GUSTAVO</t>
  </si>
  <si>
    <t>CISNEROS CARDENAS ESPERANZA</t>
  </si>
  <si>
    <t>CORTES TAPIA LEOCADIO</t>
  </si>
  <si>
    <t>DIAZ CHAVEZ MA GUADALUPE</t>
  </si>
  <si>
    <t>DUEÑAS GARCIA JUANA</t>
  </si>
  <si>
    <t>DURAN BOBADILLA MICAELA</t>
  </si>
  <si>
    <t>ESPINDOLA ALVAREZ J. TRINIDAD</t>
  </si>
  <si>
    <t>ESPINDOLA VAZQUEZ MARIA DE LOS ANGELES</t>
  </si>
  <si>
    <t>ESPINOZA FUERTES PEDRO</t>
  </si>
  <si>
    <t>FARIAS NAVARRO SANDRA</t>
  </si>
  <si>
    <t>FLORES GONZALEZ JULIO</t>
  </si>
  <si>
    <t>GALINDO GALINDO JESUS</t>
  </si>
  <si>
    <t>GARCIA SILVA MA. DOLORES</t>
  </si>
  <si>
    <t>GONZALEZ BELTRAN LORENZO</t>
  </si>
  <si>
    <t>GONZALEZ VIRGEN ADELA</t>
  </si>
  <si>
    <t>GRACIANO FLORES JOSE ALFREDO</t>
  </si>
  <si>
    <t>GRANADOS MORA JUAN JOSE</t>
  </si>
  <si>
    <t>GUDIÑO MOJARRO ROBERTO</t>
  </si>
  <si>
    <t>GUTIERREZ MENDOZA NOE</t>
  </si>
  <si>
    <t>GUTIERREZ VARGAS MARIAS GUADALUPE</t>
  </si>
  <si>
    <t>GUZMAN MARTINEZ ALONDRA ELIZABETH</t>
  </si>
  <si>
    <t>HERNADEZ RAMIREZ MARIA DEL CARMEN</t>
  </si>
  <si>
    <t>IÑIGUEZ VAZQUEZ MARCO ANTONIO</t>
  </si>
  <si>
    <t>JIMENEZ MEZA JOSEFINA</t>
  </si>
  <si>
    <t>LORENZO OCHOA MA ELVA</t>
  </si>
  <si>
    <t>MARIANO ARIAS ELISEO</t>
  </si>
  <si>
    <t>MARTINEZ ARIAS MA. DE JESUS</t>
  </si>
  <si>
    <t>MARTINEZ FIGUEROA JUAN JOSE</t>
  </si>
  <si>
    <t>MEJIA ALVAREZ NATALIE CONCEPCION</t>
  </si>
  <si>
    <t>MEJIA GUTIERREZ PEDRO</t>
  </si>
  <si>
    <t>MELANDEZ CARDENAS VICTORIA</t>
  </si>
  <si>
    <t>MESINA PADILLA J. JESUS</t>
  </si>
  <si>
    <t>MONTES VELASCO JESUS</t>
  </si>
  <si>
    <t>NAVA GONZALEZ GONZALEZ CESAR</t>
  </si>
  <si>
    <t>NAVARRO SILVA FRANCISCO JAVIER</t>
  </si>
  <si>
    <t>PEREZ GUTIERREZ VICTOR MIGUEL</t>
  </si>
  <si>
    <t>REBOLLAR CASTELLANO JULIAN</t>
  </si>
  <si>
    <t>RIVERA VELAZQUEZ JOSE</t>
  </si>
  <si>
    <t>RODRIGUEZ GARCIA MARTIN</t>
  </si>
  <si>
    <t>ROMERO RAMOS FEBRONIO</t>
  </si>
  <si>
    <t>RUIZ BAUTISTA SALVADOR</t>
  </si>
  <si>
    <t>SANDOVAL VILLA MARIA</t>
  </si>
  <si>
    <t>TEODORO LOPEZ LILIANA ALEJANDRA</t>
  </si>
  <si>
    <t>TORRES MAVIEL KARLA ZUJEY</t>
  </si>
  <si>
    <t>VARGAS MACIAS AMADA</t>
  </si>
  <si>
    <t>VAZQUEZ LOPEZ ROGELIO</t>
  </si>
  <si>
    <t>VELASCO CRUZ NICACIO</t>
  </si>
  <si>
    <t>VELASCO SALVADOR LUIS ENRIQUE</t>
  </si>
  <si>
    <t>ZAMORA LIZAMA ESTEBAN</t>
  </si>
  <si>
    <t>ZUÑIGA PEREZ LETICIA</t>
  </si>
  <si>
    <t>QUIMIOTERAPIAS / CONTROL CANCER</t>
  </si>
  <si>
    <t>ALCALA BLAS RAMON</t>
  </si>
  <si>
    <t>QUIMIOTERAPIA</t>
  </si>
  <si>
    <t>AMEZCUA VALENCIA GUILLERMINA</t>
  </si>
  <si>
    <t>MEDICAMENTO</t>
  </si>
  <si>
    <t>GRAHAN ZUÑIGA SUSANNE</t>
  </si>
  <si>
    <t>REYES ZAMORA MA HORTENCIA</t>
  </si>
  <si>
    <t>CIRUGIA</t>
  </si>
  <si>
    <t>ESTUDIOS</t>
  </si>
  <si>
    <t>TOPETE SILVA JORGE</t>
  </si>
  <si>
    <t>GAMAGRAMA OSEO</t>
  </si>
  <si>
    <t>TORICES MEDRANO MARTHA ELENA</t>
  </si>
  <si>
    <t>ULTRASONIDO</t>
  </si>
  <si>
    <t>ALVAREZ MAGAÑA JOSE GUILLERMO</t>
  </si>
  <si>
    <t>ERITROPOYETINA HUMANA DE 4000 U.I.</t>
  </si>
  <si>
    <t>RAMOS GALINDO ENRIQUE</t>
  </si>
  <si>
    <t>SANDOVAL GAITAN JOSE</t>
  </si>
  <si>
    <t>SANDOVAL ZAMORA MIGUEL ANGEL</t>
  </si>
  <si>
    <t>VAZQUEZ NEGRETE MARCELINO MANUEL</t>
  </si>
  <si>
    <t>VEGA GUERRERO  MA MAGDALENA</t>
  </si>
  <si>
    <t>LARA SANTOSCOY ALBERTO</t>
  </si>
  <si>
    <t>1 CAJA DE BOLSAS PARA COLOSTOMIA</t>
  </si>
  <si>
    <t>SANCHEZ MALDONADO REYNA IVETTE</t>
  </si>
  <si>
    <t>1 PAR DE MULETAS</t>
  </si>
  <si>
    <t>Masculino</t>
  </si>
  <si>
    <t>Femenino</t>
  </si>
  <si>
    <t>Armeria</t>
  </si>
  <si>
    <t>Colima</t>
  </si>
  <si>
    <t>Comala</t>
  </si>
  <si>
    <t>Coquimatlan</t>
  </si>
  <si>
    <t>Cuauhtemoc</t>
  </si>
  <si>
    <t>Minatitlan</t>
  </si>
  <si>
    <t>Ixtlahuacan</t>
  </si>
  <si>
    <t>Manzanillo</t>
  </si>
  <si>
    <t>Tecomán</t>
  </si>
  <si>
    <t>Villa de Alvarez</t>
  </si>
  <si>
    <t>Michoacan</t>
  </si>
  <si>
    <t>Jalisco</t>
  </si>
  <si>
    <t>Total</t>
  </si>
  <si>
    <t>Estado</t>
  </si>
  <si>
    <t>Fuera Edo</t>
  </si>
  <si>
    <t>MAYO</t>
  </si>
  <si>
    <t>PACIENTES APOYADOS POR LA A. B. P. DURANTE EL MES DE MAYO 2020</t>
  </si>
  <si>
    <t>TIPO DE MORBILIDAD APOYADA POR LA A. B. P. DURANTE EL MES DE MAYO 2020</t>
  </si>
  <si>
    <t>ACOSTA NAVARRETE MA. DE ISABEL</t>
  </si>
  <si>
    <t>BARREDA GUTIERREZ HERMELINDA</t>
  </si>
  <si>
    <t>CHAVEZ TORRES GUSTAVO</t>
  </si>
  <si>
    <t>CISNEROS MERAZ JAQUELIN</t>
  </si>
  <si>
    <t>CORTES TAPIAS LEOCADIO</t>
  </si>
  <si>
    <t>DELGADO PEREZ RIGOBERTO</t>
  </si>
  <si>
    <t>ESPINOZA FUENTES PEDRO</t>
  </si>
  <si>
    <t>FLORES GONZALES JULIO</t>
  </si>
  <si>
    <t>KIT DE INSUMOS PARA HEMODIALISIS</t>
  </si>
  <si>
    <t>FLORES SERRATOS J. SANTOS</t>
  </si>
  <si>
    <t>GAITAN ALCALA MARIA</t>
  </si>
  <si>
    <t>GUTIERREZ CORTEZ CATALINA</t>
  </si>
  <si>
    <t>GUTIERREZ VARGAS MARIA GUADALUPE</t>
  </si>
  <si>
    <t>MARTINEZ ARIAS MA DE JESUS</t>
  </si>
  <si>
    <t>MESIA GUTIERREZ PEDRO</t>
  </si>
  <si>
    <t>MUÑIZ VALDOVINOA ARTURO</t>
  </si>
  <si>
    <t>NARANJO RUIZ MA DEL CARMEN</t>
  </si>
  <si>
    <t>REBOLLAR CASTELLANOS JULIAN</t>
  </si>
  <si>
    <t>RIVERA TORRES JUAN CARLOS</t>
  </si>
  <si>
    <t>SANCHEZ ORDUÑEZ J. FELIX</t>
  </si>
  <si>
    <t>TORRES MACIEL KARLA ZUJEY</t>
  </si>
  <si>
    <t>TORRES RIOS MA ELIZA</t>
  </si>
  <si>
    <t>CASIAN MAYORAL MARIA LILIANA</t>
  </si>
  <si>
    <t>CEJA CAMPOS MA GUADALUPE</t>
  </si>
  <si>
    <t xml:space="preserve"> MEDICAMENTO</t>
  </si>
  <si>
    <t>COBIAN RODRIGUEZ JAIME ENRIQUE</t>
  </si>
  <si>
    <t>FOSFAMIDA</t>
  </si>
  <si>
    <t>FERNANDEZ ESTRADA BLANCA ESTELA</t>
  </si>
  <si>
    <t>GARCIA PADILLA MARIA INES</t>
  </si>
  <si>
    <t>CATETER</t>
  </si>
  <si>
    <t>GARCIA RENDON LAURA ELENA</t>
  </si>
  <si>
    <t>MEDOCAMENTO</t>
  </si>
  <si>
    <t>GARCIA ROMERO BLANCA ESTELA</t>
  </si>
  <si>
    <t>RAMOS ABARCA DAVID</t>
  </si>
  <si>
    <t>SIERRA CHAVEZ ELODIA</t>
  </si>
  <si>
    <t>INFUSOR</t>
  </si>
  <si>
    <t>ARTEAGA MENDOZA J. JESUS</t>
  </si>
  <si>
    <t>ESTUDIO MEDICO</t>
  </si>
  <si>
    <t>ACEVEDO RAMOS AMELIA</t>
  </si>
  <si>
    <t>ALONSO RAMIREZ PABLO</t>
  </si>
  <si>
    <t>1 ERITROPOYETINA HUMANA DE 4000 U.I.</t>
  </si>
  <si>
    <t>CERVANTES VENEGAS MARIO</t>
  </si>
  <si>
    <t>SANDOVAL ZOMORA MIGUEL ANGEL</t>
  </si>
  <si>
    <t>VAZQUEZ GUERRERO ALEXIS GIOVANNI</t>
  </si>
  <si>
    <t>BARRIOS PALACIOS GUADALUPE</t>
  </si>
  <si>
    <t>CATETERISMO</t>
  </si>
  <si>
    <t>FLORES MARTINEZ MAYRA FABIOLA</t>
  </si>
  <si>
    <t>LOPEZ DELGADO ARTURO</t>
  </si>
  <si>
    <t>RENTA DE EQUIPO PARA CX.</t>
  </si>
  <si>
    <t>LOPEZ GARCIA DULCE GUADALUPE</t>
  </si>
  <si>
    <t>SILLA DE RUEDAS</t>
  </si>
  <si>
    <t>MORALES MA GUADALUPE</t>
  </si>
  <si>
    <t>OCHOA ESPIRITU JUAN JOSE</t>
  </si>
  <si>
    <t>PAGES GARCIA FELIPE</t>
  </si>
  <si>
    <t>1 BOLSA DE NUTRICION PARENTERAL</t>
  </si>
  <si>
    <t>VIRGEN GONZALEZ BRANDOS RICARDO</t>
  </si>
  <si>
    <t>TERAPIA DE REHABILITACION</t>
  </si>
  <si>
    <t>JUNIO</t>
  </si>
  <si>
    <t>PACIENTES APOYADOS POR LA A. B. P. DURANTE EL MES DE JUNIO 2020</t>
  </si>
  <si>
    <t>TIPO DE MORBILIDAD APOYADA POR LA A. B. P. DURANTE EL MES DE JUNIO 2020</t>
  </si>
  <si>
    <t>AGUILAR RAMIREZ JOSEFA</t>
  </si>
  <si>
    <t>FILTRO PARA HEMODIALISIS</t>
  </si>
  <si>
    <t>CAMPOS VAZQUEZ FELIPE DE JESUS</t>
  </si>
  <si>
    <t>GONZAGA BELTRAN LORENZO</t>
  </si>
  <si>
    <t>VAZQUEZ  LOPEZ ROGELIO</t>
  </si>
  <si>
    <t xml:space="preserve">CAPECITABINE </t>
  </si>
  <si>
    <t>ARRIAGA LOPEZ GLADYS LIVIER</t>
  </si>
  <si>
    <t>BARBOSA AVALOS MA SAGRARIO</t>
  </si>
  <si>
    <t>MANGA DE COMPRESION</t>
  </si>
  <si>
    <t>MAGAÑANA GUTIERREZ PEDRO RICARDO</t>
  </si>
  <si>
    <t>MARRTINEZ GUTIERREZ GABRIELA</t>
  </si>
  <si>
    <t>MORENO NUÑEZ OLIVIA</t>
  </si>
  <si>
    <t>PALOMARES MEDINA MARIA ELELNA ELOISA</t>
  </si>
  <si>
    <t>SAHAGUN LOPEZ ANGELICA</t>
  </si>
  <si>
    <t>CATETER VENOSO</t>
  </si>
  <si>
    <t>VELAZCO CORTES TARCICIO MANUEL</t>
  </si>
  <si>
    <t>PAZOPAMIB</t>
  </si>
  <si>
    <t>DORIA TORRES HECTOR CEZAR</t>
  </si>
  <si>
    <t>RMN DE HOMBRO</t>
  </si>
  <si>
    <t>SANTILLAN VELAZQUEZ ANTONIA</t>
  </si>
  <si>
    <t>TAC DE TORAX</t>
  </si>
  <si>
    <t xml:space="preserve">TENORIO URTIZ JORGE </t>
  </si>
  <si>
    <t>TRILLO LOPEZ DAVID</t>
  </si>
  <si>
    <t>TAC DE CRANEO SIMPLE</t>
  </si>
  <si>
    <t>ARREOLA RAFAEL</t>
  </si>
  <si>
    <t>CAMACHO SANCHEZ HIMELDA</t>
  </si>
  <si>
    <t>CONTRERAS RODRIGUEZ CLAUDIA</t>
  </si>
  <si>
    <t>DIAZ FIGUEROA TERESA</t>
  </si>
  <si>
    <t>GALVAN AGUILAR ARACELI</t>
  </si>
  <si>
    <t>HERNANDEZ LEZAMA LAURA ESTHER</t>
  </si>
  <si>
    <t>RANGEL TAPIA SILVANO</t>
  </si>
  <si>
    <t>RIVERA MENDOZA JOSE</t>
  </si>
  <si>
    <t>VALENCIA RIZO SALVADOR</t>
  </si>
  <si>
    <t>VARGAS ANGEL</t>
  </si>
  <si>
    <t>CONTRERAS LOPEZ JOSE MARIA</t>
  </si>
  <si>
    <t>EUDAVE BRIZUELA LIPITA ALEJANDRA</t>
  </si>
  <si>
    <t>TANQUE DE OXIGENO</t>
  </si>
  <si>
    <t>GOMEZ HERNANDEZ MIGUEL ANGEL</t>
  </si>
  <si>
    <t xml:space="preserve">CATETER  </t>
  </si>
  <si>
    <t>LARA  SANTOSCOY ALBERTO</t>
  </si>
  <si>
    <t>1 LATA DE PEDIASURE</t>
  </si>
  <si>
    <t>VELSCO ZAMBRANO MARISSA LIZZETTE</t>
  </si>
  <si>
    <t>15 BOLSAS PARA COLOSTOMIA BEBE</t>
  </si>
  <si>
    <t>PACIENTES</t>
  </si>
  <si>
    <t>APOYOS</t>
  </si>
  <si>
    <t>ADMINISTRACIÓN DE LA BENEFICENCIA PUBLICA</t>
  </si>
  <si>
    <t>RESUMEN DE APOYOS  2DO TRIMESTRE</t>
  </si>
  <si>
    <t>MACIAS CEBALLOS MOICES</t>
  </si>
  <si>
    <t>SILLA</t>
  </si>
  <si>
    <t>MATA DE LOS SANTOS CESAR ALEJANDRO</t>
  </si>
  <si>
    <t>GONZALES GONZALEZ DANIEL</t>
  </si>
  <si>
    <t>VIERA REYNAGA ALICIA</t>
  </si>
  <si>
    <t>REYES MEDINA DAVID</t>
  </si>
  <si>
    <t>CARDENAS LOPEZ SALVADOR</t>
  </si>
  <si>
    <t>CARRAZCO CANDIDO MA DE JESUS</t>
  </si>
  <si>
    <t>GARRIDO GALINDO ROBERTO</t>
  </si>
  <si>
    <t>ROJAS CASTILLO NATALIA</t>
  </si>
  <si>
    <t>ANDRADE FLORES MA IGNACIA</t>
  </si>
  <si>
    <t>AVALOS CARRILLO MA GUADALUPE</t>
  </si>
  <si>
    <t>ANDADERA</t>
  </si>
  <si>
    <t>HERNANDEZ GARCIA GILBERTO</t>
  </si>
  <si>
    <t>BASTON</t>
  </si>
  <si>
    <t>PERALTA SANDOVAL ESPERANZA</t>
  </si>
  <si>
    <t>LARIOS MARTINEZ AMALIA</t>
  </si>
  <si>
    <t>JIMENEZ RIOS ASCENCIO</t>
  </si>
  <si>
    <t>ADMINISTRACIÓN DE LA BENEFICENCIA PUBLICA DEL ESTADO DE COLIMA</t>
  </si>
  <si>
    <t>APOYOS ENTREGADOS EN ESPECIE</t>
  </si>
  <si>
    <t>No.</t>
  </si>
  <si>
    <t>GUZMAN POMPOSA</t>
  </si>
  <si>
    <t>CUEVAS CARRILLO JOSE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</si>
</sst>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9" fontId="3" fillId="0" borderId="4" xfId="2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3" fillId="0" borderId="5" xfId="0" applyNumberFormat="1" applyFont="1" applyBorder="1" applyAlignment="1">
      <alignment horizontal="center"/>
    </xf>
    <xf numFmtId="9" fontId="3" fillId="0" borderId="3" xfId="2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0" applyNumberFormat="1" applyFont="1" applyAlignment="1">
      <alignment horizontal="center"/>
    </xf>
    <xf numFmtId="9" fontId="5" fillId="0" borderId="0" xfId="2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9" fontId="2" fillId="0" borderId="0" xfId="2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2" fillId="0" borderId="0" xfId="2" applyFont="1" applyAlignment="1">
      <alignment horizontal="center"/>
    </xf>
    <xf numFmtId="0" fontId="8" fillId="0" borderId="6" xfId="0" applyFont="1" applyBorder="1"/>
    <xf numFmtId="44" fontId="9" fillId="0" borderId="6" xfId="0" applyNumberFormat="1" applyFont="1" applyBorder="1"/>
    <xf numFmtId="9" fontId="0" fillId="0" borderId="6" xfId="2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44" fontId="0" fillId="0" borderId="6" xfId="0" applyNumberFormat="1" applyBorder="1"/>
    <xf numFmtId="44" fontId="0" fillId="0" borderId="6" xfId="1" applyFont="1" applyBorder="1" applyAlignment="1">
      <alignment horizontal="right"/>
    </xf>
    <xf numFmtId="9" fontId="2" fillId="0" borderId="6" xfId="2" applyFont="1" applyBorder="1" applyAlignment="1">
      <alignment horizontal="center"/>
    </xf>
    <xf numFmtId="0" fontId="10" fillId="0" borderId="0" xfId="0" applyFont="1" applyAlignment="1">
      <alignment horizontal="right"/>
    </xf>
    <xf numFmtId="44" fontId="10" fillId="2" borderId="6" xfId="0" applyNumberFormat="1" applyFont="1" applyFill="1" applyBorder="1" applyAlignment="1">
      <alignment horizontal="center"/>
    </xf>
    <xf numFmtId="9" fontId="10" fillId="2" borderId="7" xfId="2" applyFont="1" applyFill="1" applyBorder="1" applyAlignment="1">
      <alignment horizontal="center"/>
    </xf>
    <xf numFmtId="44" fontId="0" fillId="0" borderId="0" xfId="1" applyFont="1" applyAlignment="1">
      <alignment horizontal="right"/>
    </xf>
    <xf numFmtId="44" fontId="2" fillId="0" borderId="0" xfId="1" applyFont="1" applyAlignment="1">
      <alignment horizontal="right"/>
    </xf>
    <xf numFmtId="14" fontId="0" fillId="0" borderId="0" xfId="0" applyNumberFormat="1" applyAlignment="1">
      <alignment horizontal="center"/>
    </xf>
    <xf numFmtId="0" fontId="2" fillId="3" borderId="6" xfId="0" applyFont="1" applyFill="1" applyBorder="1" applyAlignment="1">
      <alignment horizontal="center"/>
    </xf>
    <xf numFmtId="44" fontId="2" fillId="3" borderId="6" xfId="0" applyNumberFormat="1" applyFont="1" applyFill="1" applyBorder="1" applyAlignment="1">
      <alignment horizontal="center"/>
    </xf>
    <xf numFmtId="9" fontId="2" fillId="3" borderId="6" xfId="2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2" fillId="3" borderId="6" xfId="0" applyFont="1" applyFill="1" applyBorder="1"/>
    <xf numFmtId="44" fontId="2" fillId="3" borderId="6" xfId="0" applyNumberFormat="1" applyFont="1" applyFill="1" applyBorder="1"/>
    <xf numFmtId="44" fontId="0" fillId="0" borderId="0" xfId="1" applyFont="1" applyBorder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44" fontId="10" fillId="0" borderId="2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5" xfId="2" applyNumberFormat="1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4" fontId="1" fillId="0" borderId="0" xfId="0" applyNumberFormat="1" applyFont="1" applyAlignment="1">
      <alignment horizontal="center"/>
    </xf>
    <xf numFmtId="9" fontId="1" fillId="0" borderId="6" xfId="2" applyFont="1" applyBorder="1" applyAlignment="1">
      <alignment horizontal="center"/>
    </xf>
    <xf numFmtId="0" fontId="1" fillId="0" borderId="0" xfId="0" applyFont="1" applyAlignment="1">
      <alignment horizontal="left"/>
    </xf>
    <xf numFmtId="9" fontId="2" fillId="0" borderId="0" xfId="2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3" xfId="0" applyFont="1" applyBorder="1" applyAlignment="1">
      <alignment horizontal="left"/>
    </xf>
    <xf numFmtId="44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4" fontId="0" fillId="0" borderId="0" xfId="0" applyNumberFormat="1"/>
    <xf numFmtId="44" fontId="2" fillId="3" borderId="9" xfId="0" applyNumberFormat="1" applyFont="1" applyFill="1" applyBorder="1"/>
    <xf numFmtId="9" fontId="2" fillId="3" borderId="9" xfId="2" applyFont="1" applyFill="1" applyBorder="1" applyAlignment="1">
      <alignment horizontal="center"/>
    </xf>
    <xf numFmtId="2" fontId="2" fillId="0" borderId="5" xfId="2" applyNumberFormat="1" applyFont="1" applyBorder="1" applyAlignment="1">
      <alignment horizontal="center"/>
    </xf>
    <xf numFmtId="2" fontId="2" fillId="0" borderId="0" xfId="2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44" fontId="5" fillId="0" borderId="5" xfId="0" applyNumberFormat="1" applyFont="1" applyBorder="1" applyAlignment="1">
      <alignment horizontal="center"/>
    </xf>
    <xf numFmtId="9" fontId="5" fillId="0" borderId="3" xfId="2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44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9" fontId="0" fillId="0" borderId="0" xfId="2" applyFont="1"/>
    <xf numFmtId="44" fontId="0" fillId="0" borderId="6" xfId="0" applyNumberFormat="1" applyBorder="1" applyAlignment="1">
      <alignment horizontal="center"/>
    </xf>
    <xf numFmtId="44" fontId="0" fillId="0" borderId="8" xfId="1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9" fontId="0" fillId="0" borderId="11" xfId="2" applyFont="1" applyBorder="1" applyAlignment="1">
      <alignment horizontal="center"/>
    </xf>
    <xf numFmtId="44" fontId="10" fillId="0" borderId="0" xfId="0" applyNumberFormat="1" applyFont="1" applyAlignment="1">
      <alignment horizontal="center"/>
    </xf>
    <xf numFmtId="9" fontId="10" fillId="0" borderId="0" xfId="2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44" fontId="2" fillId="3" borderId="11" xfId="0" applyNumberFormat="1" applyFont="1" applyFill="1" applyBorder="1" applyAlignment="1">
      <alignment horizontal="center"/>
    </xf>
    <xf numFmtId="0" fontId="7" fillId="0" borderId="5" xfId="0" applyFont="1" applyBorder="1"/>
    <xf numFmtId="9" fontId="2" fillId="0" borderId="0" xfId="2" applyFont="1" applyFill="1" applyBorder="1"/>
    <xf numFmtId="0" fontId="6" fillId="0" borderId="5" xfId="0" applyFont="1" applyBorder="1"/>
    <xf numFmtId="0" fontId="6" fillId="0" borderId="0" xfId="0" applyFont="1"/>
    <xf numFmtId="0" fontId="0" fillId="0" borderId="11" xfId="0" applyBorder="1" applyAlignment="1">
      <alignment horizontal="center"/>
    </xf>
    <xf numFmtId="44" fontId="2" fillId="0" borderId="0" xfId="0" applyNumberFormat="1" applyFont="1"/>
    <xf numFmtId="0" fontId="0" fillId="0" borderId="6" xfId="0" applyNumberForma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0" i="0" baseline="0">
                <a:effectLst/>
              </a:rPr>
              <a:t>Tipos de apoyos en ABP</a:t>
            </a:r>
            <a:endParaRPr lang="es-MX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61F6-4656-8E18-F3E6410681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61F6-4656-8E18-F3E6410681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61F6-4656-8E18-F3E6410681F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61F6-4656-8E18-F3E6410681F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61F6-4656-8E18-F3E6410681F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/>
                      </a:solidFill>
                      <a:latin typeface="Bahnschrift Light Condensed" panose="020B0502040204020203" pitchFamily="34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F6-4656-8E18-F3E6410681F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/>
                      </a:solidFill>
                      <a:latin typeface="Bahnschrift Light Condensed" panose="020B0502040204020203" pitchFamily="34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1F6-4656-8E18-F3E6410681F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/>
                      </a:solidFill>
                      <a:latin typeface="Bahnschrift Light Condensed" panose="020B0502040204020203" pitchFamily="34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1F6-4656-8E18-F3E6410681F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/>
                      </a:solidFill>
                      <a:latin typeface="Bahnschrift Light Condensed" panose="020B0502040204020203" pitchFamily="34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61F6-4656-8E18-F3E6410681F7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/>
                      </a:solidFill>
                      <a:latin typeface="Bahnschrift Light Condensed" panose="020B0502040204020203" pitchFamily="34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1F6-4656-8E18-F3E6410681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chemeClr val="tx1"/>
                    </a:solidFill>
                    <a:latin typeface="Bahnschrift Light Condensed" panose="020B0502040204020203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JUNIO!$I$6:$I$10</c:f>
              <c:strCache>
                <c:ptCount val="5"/>
                <c:pt idx="0">
                  <c:v>KITS DE INSUMOS P/HEMODIALISIS</c:v>
                </c:pt>
                <c:pt idx="1">
                  <c:v>TRATAMIENTO DEL CANCER</c:v>
                </c:pt>
                <c:pt idx="2">
                  <c:v>ESTUDIOS </c:v>
                </c:pt>
                <c:pt idx="3">
                  <c:v>MEDICAMENTOS</c:v>
                </c:pt>
                <c:pt idx="4">
                  <c:v>OTROS</c:v>
                </c:pt>
              </c:strCache>
            </c:strRef>
          </c:cat>
          <c:val>
            <c:numRef>
              <c:f>JUNIO!$J$6:$J$10</c:f>
              <c:numCache>
                <c:formatCode>_("$"* #,##0.00_);_("$"* \(#,##0.00\);_("$"* "-"??_);_(@_)</c:formatCode>
                <c:ptCount val="5"/>
                <c:pt idx="0">
                  <c:v>36120</c:v>
                </c:pt>
                <c:pt idx="1">
                  <c:v>13450</c:v>
                </c:pt>
                <c:pt idx="2">
                  <c:v>4100</c:v>
                </c:pt>
                <c:pt idx="3">
                  <c:v>10477.75</c:v>
                </c:pt>
                <c:pt idx="4">
                  <c:v>7894.2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F6-4656-8E18-F3E6410681F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Tipos de apoyos en ABP</a:t>
            </a:r>
            <a:endParaRPr lang="es-MX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ABRIL!$I$7:$I$11</c:f>
              <c:strCache>
                <c:ptCount val="5"/>
                <c:pt idx="0">
                  <c:v>KITS DE INSUMOS P/HEMODIALISIS</c:v>
                </c:pt>
                <c:pt idx="1">
                  <c:v>TRATAMIENTO DEL CANCER</c:v>
                </c:pt>
                <c:pt idx="2">
                  <c:v>ESTUDIOS </c:v>
                </c:pt>
                <c:pt idx="3">
                  <c:v>MEDICAMENTOS</c:v>
                </c:pt>
                <c:pt idx="4">
                  <c:v>OTROS</c:v>
                </c:pt>
              </c:strCache>
            </c:strRef>
          </c:cat>
          <c:val>
            <c:numRef>
              <c:f>ABRIL!$J$7:$J$11</c:f>
              <c:numCache>
                <c:formatCode>_("$"* #,##0.00_);_("$"* \(#,##0.00\);_("$"* "-"??_);_(@_)</c:formatCode>
                <c:ptCount val="5"/>
                <c:pt idx="0">
                  <c:v>37642</c:v>
                </c:pt>
                <c:pt idx="1">
                  <c:v>6000</c:v>
                </c:pt>
                <c:pt idx="2">
                  <c:v>1900</c:v>
                </c:pt>
                <c:pt idx="3">
                  <c:v>4032.39</c:v>
                </c:pt>
                <c:pt idx="4">
                  <c:v>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D-4017-AC1F-E9351129DD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3634560"/>
        <c:axId val="93636096"/>
        <c:axId val="0"/>
      </c:bar3DChart>
      <c:catAx>
        <c:axId val="93634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3636096"/>
        <c:crosses val="autoZero"/>
        <c:auto val="1"/>
        <c:lblAlgn val="ctr"/>
        <c:lblOffset val="100"/>
        <c:noMultiLvlLbl val="0"/>
      </c:catAx>
      <c:valAx>
        <c:axId val="93636096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93634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Distribución geográfica por sexo de los apoyos otorgados en ABP</a:t>
            </a:r>
            <a:endParaRPr lang="es-MX">
              <a:effectLst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ABRIL!$D$138</c:f>
              <c:strCache>
                <c:ptCount val="1"/>
                <c:pt idx="0">
                  <c:v>Masculino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ABRIL!$C$139:$C$150</c:f>
              <c:strCache>
                <c:ptCount val="12"/>
                <c:pt idx="0">
                  <c:v>Armeria</c:v>
                </c:pt>
                <c:pt idx="1">
                  <c:v>Colima</c:v>
                </c:pt>
                <c:pt idx="2">
                  <c:v>Comala</c:v>
                </c:pt>
                <c:pt idx="3">
                  <c:v>Coquimatlan</c:v>
                </c:pt>
                <c:pt idx="4">
                  <c:v>Cuauhtemoc</c:v>
                </c:pt>
                <c:pt idx="5">
                  <c:v>Minatitlan</c:v>
                </c:pt>
                <c:pt idx="6">
                  <c:v>Ixtlahuacan</c:v>
                </c:pt>
                <c:pt idx="7">
                  <c:v>Manzanillo</c:v>
                </c:pt>
                <c:pt idx="8">
                  <c:v>Tecomán</c:v>
                </c:pt>
                <c:pt idx="9">
                  <c:v>Villa de Alvarez</c:v>
                </c:pt>
                <c:pt idx="10">
                  <c:v>Michoacan</c:v>
                </c:pt>
                <c:pt idx="11">
                  <c:v>Jalisco</c:v>
                </c:pt>
              </c:strCache>
            </c:strRef>
          </c:cat>
          <c:val>
            <c:numRef>
              <c:f>ABRIL!$D$139:$D$150</c:f>
              <c:numCache>
                <c:formatCode>General</c:formatCode>
                <c:ptCount val="12"/>
                <c:pt idx="0">
                  <c:v>1</c:v>
                </c:pt>
                <c:pt idx="1">
                  <c:v>13</c:v>
                </c:pt>
                <c:pt idx="2">
                  <c:v>3</c:v>
                </c:pt>
                <c:pt idx="4">
                  <c:v>5</c:v>
                </c:pt>
                <c:pt idx="6">
                  <c:v>1</c:v>
                </c:pt>
                <c:pt idx="8">
                  <c:v>8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67-4967-8605-7124A3D2DA38}"/>
            </c:ext>
          </c:extLst>
        </c:ser>
        <c:ser>
          <c:idx val="1"/>
          <c:order val="1"/>
          <c:tx>
            <c:strRef>
              <c:f>ABRIL!$E$138</c:f>
              <c:strCache>
                <c:ptCount val="1"/>
                <c:pt idx="0">
                  <c:v> Femenino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ABRIL!$C$139:$C$150</c:f>
              <c:strCache>
                <c:ptCount val="12"/>
                <c:pt idx="0">
                  <c:v>Armeria</c:v>
                </c:pt>
                <c:pt idx="1">
                  <c:v>Colima</c:v>
                </c:pt>
                <c:pt idx="2">
                  <c:v>Comala</c:v>
                </c:pt>
                <c:pt idx="3">
                  <c:v>Coquimatlan</c:v>
                </c:pt>
                <c:pt idx="4">
                  <c:v>Cuauhtemoc</c:v>
                </c:pt>
                <c:pt idx="5">
                  <c:v>Minatitlan</c:v>
                </c:pt>
                <c:pt idx="6">
                  <c:v>Ixtlahuacan</c:v>
                </c:pt>
                <c:pt idx="7">
                  <c:v>Manzanillo</c:v>
                </c:pt>
                <c:pt idx="8">
                  <c:v>Tecomán</c:v>
                </c:pt>
                <c:pt idx="9">
                  <c:v>Villa de Alvarez</c:v>
                </c:pt>
                <c:pt idx="10">
                  <c:v>Michoacan</c:v>
                </c:pt>
                <c:pt idx="11">
                  <c:v>Jalisco</c:v>
                </c:pt>
              </c:strCache>
            </c:strRef>
          </c:cat>
          <c:val>
            <c:numRef>
              <c:f>ABRIL!$E$139:$E$150</c:f>
              <c:numCache>
                <c:formatCode>General</c:formatCode>
                <c:ptCount val="12"/>
                <c:pt idx="1">
                  <c:v>12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7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67-4967-8605-7124A3D2DA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3355392"/>
        <c:axId val="93373568"/>
        <c:axId val="0"/>
      </c:bar3DChart>
      <c:catAx>
        <c:axId val="933553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93373568"/>
        <c:crosses val="autoZero"/>
        <c:auto val="1"/>
        <c:lblAlgn val="ctr"/>
        <c:lblOffset val="100"/>
        <c:noMultiLvlLbl val="0"/>
      </c:catAx>
      <c:valAx>
        <c:axId val="9337356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93355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Distribución % geográfica total de los apoyos otorgados en ABP</a:t>
            </a:r>
            <a:endParaRPr lang="es-MX">
              <a:effectLst/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ABRIL!$C$153:$C$154</c:f>
              <c:strCache>
                <c:ptCount val="2"/>
                <c:pt idx="0">
                  <c:v>Estado</c:v>
                </c:pt>
                <c:pt idx="1">
                  <c:v>Fuera Edo</c:v>
                </c:pt>
              </c:strCache>
            </c:strRef>
          </c:cat>
          <c:val>
            <c:numRef>
              <c:f>ABRIL!$D$153:$D$154</c:f>
              <c:numCache>
                <c:formatCode>General</c:formatCode>
                <c:ptCount val="2"/>
                <c:pt idx="0">
                  <c:v>72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93-41A2-B774-CF17A0D4E34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000"/>
              <a:t>TIPOS</a:t>
            </a:r>
            <a:r>
              <a:rPr lang="es-MX" sz="2000" baseline="0"/>
              <a:t> DE APOYOS EN ABP</a:t>
            </a:r>
            <a:endParaRPr lang="es-MX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JUNIO!$I$6:$I$10</c:f>
              <c:strCache>
                <c:ptCount val="5"/>
                <c:pt idx="0">
                  <c:v>KITS DE INSUMOS P/HEMODIALISIS</c:v>
                </c:pt>
                <c:pt idx="1">
                  <c:v>TRATAMIENTO DEL CANCER</c:v>
                </c:pt>
                <c:pt idx="2">
                  <c:v>ESTUDIOS </c:v>
                </c:pt>
                <c:pt idx="3">
                  <c:v>MEDICAMENTOS</c:v>
                </c:pt>
                <c:pt idx="4">
                  <c:v>OTROS</c:v>
                </c:pt>
              </c:strCache>
            </c:strRef>
          </c:cat>
          <c:val>
            <c:numRef>
              <c:f>JUNIO!$J$6:$J$10</c:f>
              <c:numCache>
                <c:formatCode>_("$"* #,##0.00_);_("$"* \(#,##0.00\);_("$"* "-"??_);_(@_)</c:formatCode>
                <c:ptCount val="5"/>
                <c:pt idx="0">
                  <c:v>36120</c:v>
                </c:pt>
                <c:pt idx="1">
                  <c:v>13450</c:v>
                </c:pt>
                <c:pt idx="2">
                  <c:v>4100</c:v>
                </c:pt>
                <c:pt idx="3">
                  <c:v>10477.75</c:v>
                </c:pt>
                <c:pt idx="4">
                  <c:v>7894.2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6-4921-8A6B-9AEF0C769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1031336"/>
        <c:axId val="531033632"/>
        <c:axId val="0"/>
      </c:bar3DChart>
      <c:catAx>
        <c:axId val="531031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 Light Condensed" panose="020B0502040204020203" pitchFamily="34" charset="0"/>
                <a:ea typeface="+mn-ea"/>
                <a:cs typeface="+mn-cs"/>
              </a:defRPr>
            </a:pPr>
            <a:endParaRPr lang="es-MX"/>
          </a:p>
        </c:txPr>
        <c:crossAx val="531033632"/>
        <c:crosses val="autoZero"/>
        <c:auto val="1"/>
        <c:lblAlgn val="ctr"/>
        <c:lblOffset val="100"/>
        <c:noMultiLvlLbl val="0"/>
      </c:catAx>
      <c:valAx>
        <c:axId val="53103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1031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0" i="0" baseline="0">
                <a:effectLst/>
              </a:rPr>
              <a:t>Distribución % geográfica total de los apoyos otorgados en ABP</a:t>
            </a:r>
            <a:endParaRPr lang="es-MX" sz="18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6B5-43DD-9B0A-1CA93ED48C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6B5-43DD-9B0A-1CA93ED48C4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/>
                      </a:solidFill>
                      <a:latin typeface="Bahnschrift Light Condensed" panose="020B0502040204020203" pitchFamily="34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6B5-43DD-9B0A-1CA93ED48C4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/>
                      </a:solidFill>
                      <a:latin typeface="Bahnschrift Light Condensed" panose="020B0502040204020203" pitchFamily="34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6B5-43DD-9B0A-1CA93ED48C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chemeClr val="tx1"/>
                    </a:solidFill>
                    <a:latin typeface="Bahnschrift Light Condensed" panose="020B0502040204020203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JUNIO!$C$153:$C$154</c:f>
              <c:strCache>
                <c:ptCount val="2"/>
                <c:pt idx="0">
                  <c:v>Estado</c:v>
                </c:pt>
                <c:pt idx="1">
                  <c:v>Fuera Edo</c:v>
                </c:pt>
              </c:strCache>
            </c:strRef>
          </c:cat>
          <c:val>
            <c:numRef>
              <c:f>JUNIO!$D$153:$D$154</c:f>
              <c:numCache>
                <c:formatCode>General</c:formatCode>
                <c:ptCount val="2"/>
                <c:pt idx="0">
                  <c:v>87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B5-43DD-9B0A-1CA93ED48C4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0"/>
              <a:t>DISTRIBUCIÓN GEOGRÁFICA POR SEXO DE LOS APOYOS OTORGADOS EN ABP</a:t>
            </a:r>
            <a:r>
              <a:rPr lang="es-MX" sz="1800" b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306214975916116"/>
          <c:y val="0.22202745303156673"/>
          <c:w val="0.80563260447462659"/>
          <c:h val="0.70137170914676961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JUNIO!$D$138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JUNIO!$C$139:$C$150</c:f>
              <c:strCache>
                <c:ptCount val="12"/>
                <c:pt idx="0">
                  <c:v>Armeria</c:v>
                </c:pt>
                <c:pt idx="1">
                  <c:v>Colima</c:v>
                </c:pt>
                <c:pt idx="2">
                  <c:v>Comala</c:v>
                </c:pt>
                <c:pt idx="3">
                  <c:v>Coquimatlan</c:v>
                </c:pt>
                <c:pt idx="4">
                  <c:v>Cuauhtemoc</c:v>
                </c:pt>
                <c:pt idx="5">
                  <c:v>Minatitlan</c:v>
                </c:pt>
                <c:pt idx="6">
                  <c:v>Ixtlahuacan</c:v>
                </c:pt>
                <c:pt idx="7">
                  <c:v>Manzanillo</c:v>
                </c:pt>
                <c:pt idx="8">
                  <c:v>Tecomán</c:v>
                </c:pt>
                <c:pt idx="9">
                  <c:v>Villa de Alvarez</c:v>
                </c:pt>
                <c:pt idx="10">
                  <c:v>Michoacan</c:v>
                </c:pt>
                <c:pt idx="11">
                  <c:v>Jalisco</c:v>
                </c:pt>
              </c:strCache>
            </c:strRef>
          </c:cat>
          <c:val>
            <c:numRef>
              <c:f>JUNIO!$D$139:$D$150</c:f>
              <c:numCache>
                <c:formatCode>General</c:formatCode>
                <c:ptCount val="12"/>
                <c:pt idx="0">
                  <c:v>2</c:v>
                </c:pt>
                <c:pt idx="1">
                  <c:v>16</c:v>
                </c:pt>
                <c:pt idx="2">
                  <c:v>4</c:v>
                </c:pt>
                <c:pt idx="4">
                  <c:v>5</c:v>
                </c:pt>
                <c:pt idx="8">
                  <c:v>6</c:v>
                </c:pt>
                <c:pt idx="9">
                  <c:v>13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4-4DF1-89CE-C934B9186BA3}"/>
            </c:ext>
          </c:extLst>
        </c:ser>
        <c:ser>
          <c:idx val="1"/>
          <c:order val="1"/>
          <c:tx>
            <c:strRef>
              <c:f>JUNIO!$E$138</c:f>
              <c:strCache>
                <c:ptCount val="1"/>
                <c:pt idx="0">
                  <c:v> Femenino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JUNIO!$C$139:$C$150</c:f>
              <c:strCache>
                <c:ptCount val="12"/>
                <c:pt idx="0">
                  <c:v>Armeria</c:v>
                </c:pt>
                <c:pt idx="1">
                  <c:v>Colima</c:v>
                </c:pt>
                <c:pt idx="2">
                  <c:v>Comala</c:v>
                </c:pt>
                <c:pt idx="3">
                  <c:v>Coquimatlan</c:v>
                </c:pt>
                <c:pt idx="4">
                  <c:v>Cuauhtemoc</c:v>
                </c:pt>
                <c:pt idx="5">
                  <c:v>Minatitlan</c:v>
                </c:pt>
                <c:pt idx="6">
                  <c:v>Ixtlahuacan</c:v>
                </c:pt>
                <c:pt idx="7">
                  <c:v>Manzanillo</c:v>
                </c:pt>
                <c:pt idx="8">
                  <c:v>Tecomán</c:v>
                </c:pt>
                <c:pt idx="9">
                  <c:v>Villa de Alvarez</c:v>
                </c:pt>
                <c:pt idx="10">
                  <c:v>Michoacan</c:v>
                </c:pt>
                <c:pt idx="11">
                  <c:v>Jalisco</c:v>
                </c:pt>
              </c:strCache>
            </c:strRef>
          </c:cat>
          <c:val>
            <c:numRef>
              <c:f>JUNIO!$E$139:$E$150</c:f>
              <c:numCache>
                <c:formatCode>General</c:formatCode>
                <c:ptCount val="12"/>
                <c:pt idx="0">
                  <c:v>1</c:v>
                </c:pt>
                <c:pt idx="1">
                  <c:v>21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6">
                  <c:v>2</c:v>
                </c:pt>
                <c:pt idx="8">
                  <c:v>3</c:v>
                </c:pt>
                <c:pt idx="9">
                  <c:v>8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44-4DF1-89CE-C934B9186B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533897584"/>
        <c:axId val="533897912"/>
        <c:axId val="0"/>
      </c:bar3DChart>
      <c:catAx>
        <c:axId val="53389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3897912"/>
        <c:crosses val="autoZero"/>
        <c:auto val="1"/>
        <c:lblAlgn val="ctr"/>
        <c:lblOffset val="100"/>
        <c:noMultiLvlLbl val="0"/>
      </c:catAx>
      <c:valAx>
        <c:axId val="5338979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389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ahnschrift Light Condensed" panose="020B0502040204020203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Tipos de apoyos en ABP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FDB-4EF3-AF42-56048B14DD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FDB-4EF3-AF42-56048B14DD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FDB-4EF3-AF42-56048B14DD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FDB-4EF3-AF42-56048B14DD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FDB-4EF3-AF42-56048B14DD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MAYO!$H$7:$H$11</c:f>
              <c:strCache>
                <c:ptCount val="5"/>
                <c:pt idx="0">
                  <c:v>KITS DE INSUMOS P/HEMODIALISIS</c:v>
                </c:pt>
                <c:pt idx="1">
                  <c:v>TRATAMIENTO DEL CANCER</c:v>
                </c:pt>
                <c:pt idx="2">
                  <c:v>ESTUDIOS </c:v>
                </c:pt>
                <c:pt idx="3">
                  <c:v>MEDICAMENTOS</c:v>
                </c:pt>
                <c:pt idx="4">
                  <c:v>OTROS</c:v>
                </c:pt>
              </c:strCache>
            </c:strRef>
          </c:cat>
          <c:val>
            <c:numRef>
              <c:f>MAYO!$I$7:$I$11</c:f>
              <c:numCache>
                <c:formatCode>_("$"* #,##0.00_);_("$"* \(#,##0.00\);_("$"* "-"??_);_(@_)</c:formatCode>
                <c:ptCount val="5"/>
                <c:pt idx="0">
                  <c:v>37004</c:v>
                </c:pt>
                <c:pt idx="1">
                  <c:v>11770</c:v>
                </c:pt>
                <c:pt idx="2">
                  <c:v>615</c:v>
                </c:pt>
                <c:pt idx="3">
                  <c:v>5413.92</c:v>
                </c:pt>
                <c:pt idx="4">
                  <c:v>20680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DB-4EF3-AF42-56048B14DDA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Tipos de apoyos en ABP</a:t>
            </a:r>
            <a:endParaRPr lang="es-MX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7609316417825302E-2"/>
          <c:y val="0.24759634021319307"/>
          <c:w val="0.94465643411540623"/>
          <c:h val="0.5423290411287888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MAYO!$H$7:$H$11</c:f>
              <c:strCache>
                <c:ptCount val="5"/>
                <c:pt idx="0">
                  <c:v>KITS DE INSUMOS P/HEMODIALISIS</c:v>
                </c:pt>
                <c:pt idx="1">
                  <c:v>TRATAMIENTO DEL CANCER</c:v>
                </c:pt>
                <c:pt idx="2">
                  <c:v>ESTUDIOS </c:v>
                </c:pt>
                <c:pt idx="3">
                  <c:v>MEDICAMENTOS</c:v>
                </c:pt>
                <c:pt idx="4">
                  <c:v>OTROS</c:v>
                </c:pt>
              </c:strCache>
            </c:strRef>
          </c:cat>
          <c:val>
            <c:numRef>
              <c:f>MAYO!$I$7:$I$11</c:f>
              <c:numCache>
                <c:formatCode>_("$"* #,##0.00_);_("$"* \(#,##0.00\);_("$"* "-"??_);_(@_)</c:formatCode>
                <c:ptCount val="5"/>
                <c:pt idx="0">
                  <c:v>37004</c:v>
                </c:pt>
                <c:pt idx="1">
                  <c:v>11770</c:v>
                </c:pt>
                <c:pt idx="2">
                  <c:v>615</c:v>
                </c:pt>
                <c:pt idx="3">
                  <c:v>5413.92</c:v>
                </c:pt>
                <c:pt idx="4">
                  <c:v>20680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5-4901-B7A8-1C58A2B0EA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84097800"/>
        <c:axId val="584100096"/>
        <c:axId val="0"/>
      </c:bar3DChart>
      <c:catAx>
        <c:axId val="584097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84100096"/>
        <c:crosses val="autoZero"/>
        <c:auto val="1"/>
        <c:lblAlgn val="ctr"/>
        <c:lblOffset val="100"/>
        <c:noMultiLvlLbl val="0"/>
      </c:catAx>
      <c:valAx>
        <c:axId val="584100096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584097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Distribución geográfica por sexo de los apoyos otorgados en ABP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4633112865664943"/>
          <c:y val="0.19269555961161414"/>
          <c:w val="0.82140175766713786"/>
          <c:h val="0.6521572124322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MAYO!$C$139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MAYO!$B$140:$B$151</c:f>
              <c:strCache>
                <c:ptCount val="12"/>
                <c:pt idx="0">
                  <c:v>Armeria</c:v>
                </c:pt>
                <c:pt idx="1">
                  <c:v>Colima</c:v>
                </c:pt>
                <c:pt idx="2">
                  <c:v>Comala</c:v>
                </c:pt>
                <c:pt idx="3">
                  <c:v>Coquimatlan</c:v>
                </c:pt>
                <c:pt idx="4">
                  <c:v>Cuauhtemoc</c:v>
                </c:pt>
                <c:pt idx="5">
                  <c:v>Minatitlan</c:v>
                </c:pt>
                <c:pt idx="6">
                  <c:v>Ixtlahuacan</c:v>
                </c:pt>
                <c:pt idx="7">
                  <c:v>Manzanillo</c:v>
                </c:pt>
                <c:pt idx="8">
                  <c:v>Tecomán</c:v>
                </c:pt>
                <c:pt idx="9">
                  <c:v>Villa de Alvarez</c:v>
                </c:pt>
                <c:pt idx="10">
                  <c:v>Michoacan</c:v>
                </c:pt>
                <c:pt idx="11">
                  <c:v>Jalisco</c:v>
                </c:pt>
              </c:strCache>
            </c:strRef>
          </c:cat>
          <c:val>
            <c:numRef>
              <c:f>MAYO!$C$140:$C$151</c:f>
              <c:numCache>
                <c:formatCode>General</c:formatCode>
                <c:ptCount val="12"/>
                <c:pt idx="0">
                  <c:v>1</c:v>
                </c:pt>
                <c:pt idx="1">
                  <c:v>14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6">
                  <c:v>1</c:v>
                </c:pt>
                <c:pt idx="8">
                  <c:v>8</c:v>
                </c:pt>
                <c:pt idx="9">
                  <c:v>10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D-4799-B5EB-042654E40CCB}"/>
            </c:ext>
          </c:extLst>
        </c:ser>
        <c:ser>
          <c:idx val="1"/>
          <c:order val="1"/>
          <c:tx>
            <c:strRef>
              <c:f>MAYO!$D$139</c:f>
              <c:strCache>
                <c:ptCount val="1"/>
                <c:pt idx="0">
                  <c:v> Femenino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MAYO!$B$140:$B$151</c:f>
              <c:strCache>
                <c:ptCount val="12"/>
                <c:pt idx="0">
                  <c:v>Armeria</c:v>
                </c:pt>
                <c:pt idx="1">
                  <c:v>Colima</c:v>
                </c:pt>
                <c:pt idx="2">
                  <c:v>Comala</c:v>
                </c:pt>
                <c:pt idx="3">
                  <c:v>Coquimatlan</c:v>
                </c:pt>
                <c:pt idx="4">
                  <c:v>Cuauhtemoc</c:v>
                </c:pt>
                <c:pt idx="5">
                  <c:v>Minatitlan</c:v>
                </c:pt>
                <c:pt idx="6">
                  <c:v>Ixtlahuacan</c:v>
                </c:pt>
                <c:pt idx="7">
                  <c:v>Manzanillo</c:v>
                </c:pt>
                <c:pt idx="8">
                  <c:v>Tecomán</c:v>
                </c:pt>
                <c:pt idx="9">
                  <c:v>Villa de Alvarez</c:v>
                </c:pt>
                <c:pt idx="10">
                  <c:v>Michoacan</c:v>
                </c:pt>
                <c:pt idx="11">
                  <c:v>Jalisco</c:v>
                </c:pt>
              </c:strCache>
            </c:strRef>
          </c:cat>
          <c:val>
            <c:numRef>
              <c:f>MAYO!$D$140:$D$151</c:f>
              <c:numCache>
                <c:formatCode>General</c:formatCode>
                <c:ptCount val="12"/>
                <c:pt idx="0">
                  <c:v>1</c:v>
                </c:pt>
                <c:pt idx="1">
                  <c:v>15</c:v>
                </c:pt>
                <c:pt idx="2">
                  <c:v>2</c:v>
                </c:pt>
                <c:pt idx="3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7</c:v>
                </c:pt>
                <c:pt idx="9">
                  <c:v>8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5D-4799-B5EB-042654E40C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264944"/>
        <c:axId val="552266256"/>
      </c:barChart>
      <c:catAx>
        <c:axId val="552264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2266256"/>
        <c:crosses val="autoZero"/>
        <c:auto val="1"/>
        <c:lblAlgn val="ctr"/>
        <c:lblOffset val="100"/>
        <c:noMultiLvlLbl val="0"/>
      </c:catAx>
      <c:valAx>
        <c:axId val="55226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226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Distribución % geográfica total de los apoyos otorgados en ABP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353829035429756E-2"/>
          <c:y val="0.19651327791426149"/>
          <c:w val="0.93888888888888888"/>
          <c:h val="0.671457786526684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4EE-4016-B006-941B4328E8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4EE-4016-B006-941B4328E821}"/>
              </c:ext>
            </c:extLst>
          </c:dPt>
          <c:cat>
            <c:strRef>
              <c:f>MAYO!$B$154:$B$155</c:f>
              <c:strCache>
                <c:ptCount val="2"/>
                <c:pt idx="0">
                  <c:v>Estado</c:v>
                </c:pt>
                <c:pt idx="1">
                  <c:v>Fuera Edo</c:v>
                </c:pt>
              </c:strCache>
            </c:strRef>
          </c:cat>
          <c:val>
            <c:numRef>
              <c:f>MAYO!$C$154:$C$155</c:f>
              <c:numCache>
                <c:formatCode>General</c:formatCode>
                <c:ptCount val="2"/>
                <c:pt idx="0">
                  <c:v>81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EE-4016-B006-941B4328E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Tipos de apoyos en ABP</a:t>
            </a:r>
            <a:endParaRPr lang="es-MX">
              <a:effectLst/>
            </a:endParaRPr>
          </a:p>
        </c:rich>
      </c:tx>
      <c:layout>
        <c:manualLayout>
          <c:xMode val="edge"/>
          <c:yMode val="edge"/>
          <c:x val="0.36572186185977856"/>
          <c:y val="1.9464720194647202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ABRIL!$I$7:$I$11</c:f>
              <c:strCache>
                <c:ptCount val="5"/>
                <c:pt idx="0">
                  <c:v>KITS DE INSUMOS P/HEMODIALISIS</c:v>
                </c:pt>
                <c:pt idx="1">
                  <c:v>TRATAMIENTO DEL CANCER</c:v>
                </c:pt>
                <c:pt idx="2">
                  <c:v>ESTUDIOS </c:v>
                </c:pt>
                <c:pt idx="3">
                  <c:v>MEDICAMENTOS</c:v>
                </c:pt>
                <c:pt idx="4">
                  <c:v>OTROS</c:v>
                </c:pt>
              </c:strCache>
            </c:strRef>
          </c:cat>
          <c:val>
            <c:numRef>
              <c:f>ABRIL!$J$7:$J$11</c:f>
              <c:numCache>
                <c:formatCode>_("$"* #,##0.00_);_("$"* \(#,##0.00\);_("$"* "-"??_);_(@_)</c:formatCode>
                <c:ptCount val="5"/>
                <c:pt idx="0">
                  <c:v>37642</c:v>
                </c:pt>
                <c:pt idx="1">
                  <c:v>6000</c:v>
                </c:pt>
                <c:pt idx="2">
                  <c:v>1900</c:v>
                </c:pt>
                <c:pt idx="3">
                  <c:v>4032.39</c:v>
                </c:pt>
                <c:pt idx="4">
                  <c:v>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E-4156-8016-BE3CCD8DBF1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13</xdr:row>
      <xdr:rowOff>9525</xdr:rowOff>
    </xdr:from>
    <xdr:to>
      <xdr:col>12</xdr:col>
      <xdr:colOff>342900</xdr:colOff>
      <xdr:row>34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FDD60E6-B16B-49A3-913F-03ABBBC6C0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419101</xdr:colOff>
      <xdr:row>39</xdr:row>
      <xdr:rowOff>19050</xdr:rowOff>
    </xdr:from>
    <xdr:to>
      <xdr:col>12</xdr:col>
      <xdr:colOff>304801</xdr:colOff>
      <xdr:row>62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B64A006-DE96-4D94-9FD7-BFC14AE067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419100</xdr:colOff>
      <xdr:row>70</xdr:row>
      <xdr:rowOff>0</xdr:rowOff>
    </xdr:from>
    <xdr:to>
      <xdr:col>12</xdr:col>
      <xdr:colOff>276225</xdr:colOff>
      <xdr:row>96</xdr:row>
      <xdr:rowOff>114299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E9DF95B-D894-4F70-AEF3-9A8AEC944E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552449</xdr:colOff>
      <xdr:row>101</xdr:row>
      <xdr:rowOff>19050</xdr:rowOff>
    </xdr:from>
    <xdr:to>
      <xdr:col>12</xdr:col>
      <xdr:colOff>323850</xdr:colOff>
      <xdr:row>128</xdr:row>
      <xdr:rowOff>142873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3336296-825C-4BF6-AAB3-45E32957CF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310365</xdr:colOff>
      <xdr:row>13</xdr:row>
      <xdr:rowOff>176210</xdr:rowOff>
    </xdr:from>
    <xdr:to>
      <xdr:col>12</xdr:col>
      <xdr:colOff>438792</xdr:colOff>
      <xdr:row>34</xdr:row>
      <xdr:rowOff>117723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5EEA2F9-1DDE-49CA-ABFB-77630B59CB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267556</xdr:colOff>
      <xdr:row>38</xdr:row>
      <xdr:rowOff>149832</xdr:rowOff>
    </xdr:from>
    <xdr:to>
      <xdr:col>12</xdr:col>
      <xdr:colOff>470899</xdr:colOff>
      <xdr:row>59</xdr:row>
      <xdr:rowOff>40615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A4DC61-1CAC-4D84-AE6F-7DFDE4EF63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535112</xdr:colOff>
      <xdr:row>69</xdr:row>
      <xdr:rowOff>64212</xdr:rowOff>
    </xdr:from>
    <xdr:to>
      <xdr:col>12</xdr:col>
      <xdr:colOff>395983</xdr:colOff>
      <xdr:row>92</xdr:row>
      <xdr:rowOff>171235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5270A6F-736C-4A20-8143-4EB632376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524410</xdr:colOff>
      <xdr:row>97</xdr:row>
      <xdr:rowOff>128426</xdr:rowOff>
    </xdr:from>
    <xdr:to>
      <xdr:col>12</xdr:col>
      <xdr:colOff>385281</xdr:colOff>
      <xdr:row>122</xdr:row>
      <xdr:rowOff>53510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96FCFA4-1BED-4D87-8B3B-A060551AE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428624</xdr:colOff>
      <xdr:row>13</xdr:row>
      <xdr:rowOff>57149</xdr:rowOff>
    </xdr:from>
    <xdr:to>
      <xdr:col>14</xdr:col>
      <xdr:colOff>19050</xdr:colOff>
      <xdr:row>34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144214DA-17DD-4C21-AE04-7368AFA9F5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400050</xdr:colOff>
      <xdr:row>37</xdr:row>
      <xdr:rowOff>180975</xdr:rowOff>
    </xdr:from>
    <xdr:to>
      <xdr:col>14</xdr:col>
      <xdr:colOff>57150</xdr:colOff>
      <xdr:row>58</xdr:row>
      <xdr:rowOff>142875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14489A84-2838-498E-9193-B134AC7949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476249</xdr:colOff>
      <xdr:row>68</xdr:row>
      <xdr:rowOff>85725</xdr:rowOff>
    </xdr:from>
    <xdr:to>
      <xdr:col>14</xdr:col>
      <xdr:colOff>95250</xdr:colOff>
      <xdr:row>91</xdr:row>
      <xdr:rowOff>133350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DD93B0BF-65AF-4B99-AFD0-53F6A23209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466725</xdr:colOff>
      <xdr:row>99</xdr:row>
      <xdr:rowOff>28575</xdr:rowOff>
    </xdr:from>
    <xdr:to>
      <xdr:col>14</xdr:col>
      <xdr:colOff>133350</xdr:colOff>
      <xdr:row>124</xdr:row>
      <xdr:rowOff>66675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3D8237B9-9FA5-4852-8AF8-F5A2F7F12F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1C4D7-574C-4EBC-94AE-3DD076B217B6}">
  <dimension ref="A1:Q156"/>
  <sheetViews>
    <sheetView workbookViewId="0">
      <selection activeCell="A4" sqref="A4:C4"/>
    </sheetView>
  </sheetViews>
  <sheetFormatPr baseColWidth="10" defaultRowHeight="15" x14ac:dyDescent="0.25"/>
  <cols>
    <col min="1" max="1" width="41.5703125" bestFit="1" customWidth="1"/>
    <col min="2" max="2" width="37.5703125" style="17" bestFit="1" customWidth="1"/>
    <col min="3" max="3" width="7.28515625" customWidth="1"/>
    <col min="4" max="4" width="12.85546875" style="1" bestFit="1" customWidth="1"/>
    <col min="5" max="5" width="11.42578125" style="1"/>
    <col min="6" max="6" width="11.42578125" style="88"/>
    <col min="7" max="7" width="19.7109375" style="89" customWidth="1"/>
    <col min="8" max="8" width="13.85546875" customWidth="1"/>
    <col min="9" max="9" width="28.28515625" customWidth="1"/>
    <col min="10" max="10" width="18.7109375" customWidth="1"/>
    <col min="12" max="12" width="14.85546875" customWidth="1"/>
  </cols>
  <sheetData>
    <row r="1" spans="1:17" ht="21.75" thickBot="1" x14ac:dyDescent="0.4">
      <c r="A1" s="109" t="s">
        <v>177</v>
      </c>
      <c r="B1" s="109"/>
      <c r="C1" s="109"/>
      <c r="D1" s="109"/>
      <c r="E1" s="109"/>
      <c r="F1" s="109"/>
      <c r="G1" s="79"/>
    </row>
    <row r="2" spans="1:17" ht="19.5" customHeight="1" thickBot="1" x14ac:dyDescent="0.35">
      <c r="A2" s="110" t="s">
        <v>178</v>
      </c>
      <c r="B2" s="111"/>
      <c r="C2" s="111"/>
      <c r="D2" s="111"/>
      <c r="E2" s="111"/>
      <c r="F2" s="111"/>
      <c r="G2" s="112" t="s">
        <v>179</v>
      </c>
      <c r="H2" s="112"/>
      <c r="I2" s="112"/>
      <c r="J2" s="112"/>
      <c r="K2" s="112"/>
      <c r="L2" s="112"/>
      <c r="M2" s="112"/>
      <c r="N2" s="70"/>
      <c r="O2" s="70"/>
      <c r="P2" s="70"/>
      <c r="Q2" s="70"/>
    </row>
    <row r="3" spans="1:17" ht="19.5" thickBot="1" x14ac:dyDescent="0.35">
      <c r="A3" s="11"/>
      <c r="B3" s="80"/>
      <c r="C3" s="81"/>
      <c r="D3" s="81"/>
      <c r="E3" s="81"/>
      <c r="F3" s="81"/>
      <c r="G3" s="11"/>
      <c r="H3" s="6"/>
      <c r="I3" s="6"/>
      <c r="J3" s="6"/>
      <c r="K3" s="6"/>
      <c r="L3" s="6"/>
      <c r="M3" s="6"/>
    </row>
    <row r="4" spans="1:17" ht="19.5" thickBot="1" x14ac:dyDescent="0.35">
      <c r="A4" s="82" t="s">
        <v>3</v>
      </c>
      <c r="B4" s="82" t="s">
        <v>4</v>
      </c>
      <c r="C4" s="82" t="s">
        <v>5</v>
      </c>
      <c r="D4" s="83" t="s">
        <v>6</v>
      </c>
      <c r="E4" s="83" t="s">
        <v>7</v>
      </c>
      <c r="F4" s="84" t="s">
        <v>8</v>
      </c>
      <c r="G4" s="15"/>
      <c r="H4" s="6"/>
      <c r="I4" s="6"/>
      <c r="J4" s="6"/>
      <c r="K4" s="6"/>
      <c r="L4" s="6"/>
      <c r="M4" s="6"/>
    </row>
    <row r="5" spans="1:17" ht="18" thickBot="1" x14ac:dyDescent="0.35">
      <c r="A5" s="13"/>
      <c r="B5" s="13"/>
      <c r="C5" s="12"/>
      <c r="D5" s="14"/>
      <c r="E5" s="14"/>
      <c r="F5" s="15"/>
      <c r="G5" s="15"/>
      <c r="I5" s="45" t="s">
        <v>10</v>
      </c>
      <c r="J5" s="85" t="s">
        <v>7</v>
      </c>
      <c r="K5" s="20" t="s">
        <v>11</v>
      </c>
    </row>
    <row r="6" spans="1:17" ht="16.5" thickBot="1" x14ac:dyDescent="0.3">
      <c r="A6" s="86" t="s">
        <v>9</v>
      </c>
      <c r="C6" s="1"/>
      <c r="D6" s="87"/>
      <c r="E6" s="87"/>
      <c r="F6" s="21"/>
      <c r="G6" s="21"/>
      <c r="I6" s="22" t="s">
        <v>12</v>
      </c>
      <c r="J6" s="23">
        <f>E64</f>
        <v>36120</v>
      </c>
      <c r="K6" s="24">
        <f>J6*1/J11</f>
        <v>0.50137454635805945</v>
      </c>
    </row>
    <row r="7" spans="1:17" x14ac:dyDescent="0.25">
      <c r="I7" s="22" t="s">
        <v>14</v>
      </c>
      <c r="J7" s="23">
        <f>E81</f>
        <v>13450</v>
      </c>
      <c r="K7" s="24">
        <f>J7*1/J11</f>
        <v>0.18669677875182447</v>
      </c>
    </row>
    <row r="8" spans="1:17" x14ac:dyDescent="0.25">
      <c r="A8" s="25" t="s">
        <v>120</v>
      </c>
      <c r="B8" s="26" t="s">
        <v>9</v>
      </c>
      <c r="C8" s="27">
        <v>1</v>
      </c>
      <c r="D8" s="90">
        <f>E8/C8</f>
        <v>638</v>
      </c>
      <c r="E8" s="91">
        <v>638</v>
      </c>
      <c r="F8" s="24"/>
      <c r="G8" s="92"/>
      <c r="I8" s="22" t="s">
        <v>16</v>
      </c>
      <c r="J8" s="23">
        <f>E89</f>
        <v>4100</v>
      </c>
      <c r="K8" s="24">
        <f>J8*1/J11</f>
        <v>5.6911285716169539E-2</v>
      </c>
    </row>
    <row r="9" spans="1:17" x14ac:dyDescent="0.25">
      <c r="A9" s="25" t="s">
        <v>180</v>
      </c>
      <c r="B9" s="26" t="s">
        <v>181</v>
      </c>
      <c r="C9" s="27">
        <v>1</v>
      </c>
      <c r="D9" s="90">
        <f t="shared" ref="D9:D63" si="0">E9/C9</f>
        <v>1030</v>
      </c>
      <c r="E9" s="91">
        <v>1030</v>
      </c>
      <c r="F9" s="24"/>
      <c r="G9" s="92"/>
      <c r="I9" s="22" t="s">
        <v>18</v>
      </c>
      <c r="J9" s="23">
        <f>E105</f>
        <v>10477.75</v>
      </c>
      <c r="K9" s="24">
        <f>J9*1/J11</f>
        <v>0.14543956680795009</v>
      </c>
    </row>
    <row r="10" spans="1:17" x14ac:dyDescent="0.25">
      <c r="A10" s="25" t="s">
        <v>13</v>
      </c>
      <c r="B10" s="26" t="s">
        <v>9</v>
      </c>
      <c r="C10" s="27">
        <v>1</v>
      </c>
      <c r="D10" s="90">
        <f t="shared" si="0"/>
        <v>638</v>
      </c>
      <c r="E10" s="91">
        <v>638</v>
      </c>
      <c r="F10" s="24"/>
      <c r="G10" s="92"/>
      <c r="I10" s="22" t="s">
        <v>20</v>
      </c>
      <c r="J10" s="23">
        <f>E115</f>
        <v>7894.2</v>
      </c>
      <c r="K10" s="24">
        <f>J10*1/J11</f>
        <v>0.10957782236599647</v>
      </c>
    </row>
    <row r="11" spans="1:17" x14ac:dyDescent="0.25">
      <c r="A11" s="25" t="s">
        <v>15</v>
      </c>
      <c r="B11" s="26" t="s">
        <v>9</v>
      </c>
      <c r="C11" s="27">
        <v>1</v>
      </c>
      <c r="D11" s="90">
        <f t="shared" si="0"/>
        <v>638</v>
      </c>
      <c r="E11" s="93">
        <v>638</v>
      </c>
      <c r="F11" s="94"/>
      <c r="G11" s="92"/>
      <c r="I11" s="31" t="s">
        <v>22</v>
      </c>
      <c r="J11" s="32">
        <f>SUM(J6:J10)</f>
        <v>72041.95</v>
      </c>
      <c r="K11" s="33">
        <f>SUM(K6:K10)</f>
        <v>1</v>
      </c>
    </row>
    <row r="12" spans="1:17" x14ac:dyDescent="0.25">
      <c r="A12" s="25" t="s">
        <v>17</v>
      </c>
      <c r="B12" s="26" t="s">
        <v>9</v>
      </c>
      <c r="C12" s="27">
        <v>1</v>
      </c>
      <c r="D12" s="90">
        <f t="shared" si="0"/>
        <v>638</v>
      </c>
      <c r="E12" s="93">
        <v>638</v>
      </c>
      <c r="F12" s="24"/>
      <c r="G12" s="92"/>
      <c r="H12" s="95"/>
      <c r="I12" s="96"/>
    </row>
    <row r="13" spans="1:17" x14ac:dyDescent="0.25">
      <c r="A13" s="25" t="s">
        <v>121</v>
      </c>
      <c r="B13" s="26" t="s">
        <v>9</v>
      </c>
      <c r="C13" s="27">
        <v>1</v>
      </c>
      <c r="D13" s="90">
        <f t="shared" si="0"/>
        <v>638</v>
      </c>
      <c r="E13" s="93">
        <v>638</v>
      </c>
      <c r="F13" s="24"/>
      <c r="G13" s="92"/>
    </row>
    <row r="14" spans="1:17" x14ac:dyDescent="0.25">
      <c r="A14" s="25" t="s">
        <v>182</v>
      </c>
      <c r="B14" s="26" t="s">
        <v>9</v>
      </c>
      <c r="C14" s="27">
        <v>1</v>
      </c>
      <c r="D14" s="90">
        <f t="shared" si="0"/>
        <v>638</v>
      </c>
      <c r="E14" s="93">
        <v>638</v>
      </c>
      <c r="F14" s="24"/>
      <c r="G14" s="92"/>
    </row>
    <row r="15" spans="1:17" x14ac:dyDescent="0.25">
      <c r="A15" s="25" t="s">
        <v>24</v>
      </c>
      <c r="B15" s="26" t="s">
        <v>9</v>
      </c>
      <c r="C15" s="27">
        <v>1</v>
      </c>
      <c r="D15" s="90">
        <f t="shared" si="0"/>
        <v>638</v>
      </c>
      <c r="E15" s="93">
        <v>638</v>
      </c>
      <c r="F15" s="24"/>
      <c r="G15" s="92"/>
    </row>
    <row r="16" spans="1:17" x14ac:dyDescent="0.25">
      <c r="A16" s="25" t="s">
        <v>25</v>
      </c>
      <c r="B16" s="26" t="s">
        <v>9</v>
      </c>
      <c r="C16" s="27">
        <v>1</v>
      </c>
      <c r="D16" s="90">
        <f t="shared" si="0"/>
        <v>638</v>
      </c>
      <c r="E16" s="93">
        <v>638</v>
      </c>
      <c r="F16" s="24"/>
      <c r="G16" s="92"/>
    </row>
    <row r="17" spans="1:7" x14ac:dyDescent="0.25">
      <c r="A17" s="25" t="s">
        <v>122</v>
      </c>
      <c r="B17" s="26" t="s">
        <v>9</v>
      </c>
      <c r="C17" s="27">
        <v>1</v>
      </c>
      <c r="D17" s="90">
        <f t="shared" si="0"/>
        <v>638</v>
      </c>
      <c r="E17" s="93">
        <v>638</v>
      </c>
      <c r="F17" s="24"/>
      <c r="G17" s="92"/>
    </row>
    <row r="18" spans="1:7" x14ac:dyDescent="0.25">
      <c r="A18" s="25" t="s">
        <v>27</v>
      </c>
      <c r="B18" s="26" t="s">
        <v>9</v>
      </c>
      <c r="C18" s="27">
        <v>1</v>
      </c>
      <c r="D18" s="90">
        <f t="shared" si="0"/>
        <v>638</v>
      </c>
      <c r="E18" s="93">
        <v>638</v>
      </c>
      <c r="F18" s="24"/>
      <c r="G18" s="92"/>
    </row>
    <row r="19" spans="1:7" x14ac:dyDescent="0.25">
      <c r="A19" s="25" t="s">
        <v>123</v>
      </c>
      <c r="B19" s="26" t="s">
        <v>9</v>
      </c>
      <c r="C19" s="27">
        <v>1</v>
      </c>
      <c r="D19" s="90">
        <f t="shared" si="0"/>
        <v>638</v>
      </c>
      <c r="E19" s="93">
        <v>638</v>
      </c>
      <c r="F19" s="24"/>
      <c r="G19" s="92"/>
    </row>
    <row r="20" spans="1:7" x14ac:dyDescent="0.25">
      <c r="A20" s="25" t="s">
        <v>125</v>
      </c>
      <c r="B20" s="26" t="s">
        <v>9</v>
      </c>
      <c r="C20" s="27">
        <v>1</v>
      </c>
      <c r="D20" s="90">
        <f t="shared" si="0"/>
        <v>638</v>
      </c>
      <c r="E20" s="93">
        <v>638</v>
      </c>
      <c r="F20" s="24"/>
      <c r="G20" s="92"/>
    </row>
    <row r="21" spans="1:7" x14ac:dyDescent="0.25">
      <c r="A21" s="25" t="s">
        <v>29</v>
      </c>
      <c r="B21" s="26" t="s">
        <v>9</v>
      </c>
      <c r="C21" s="27">
        <v>1</v>
      </c>
      <c r="D21" s="90">
        <f t="shared" si="0"/>
        <v>638</v>
      </c>
      <c r="E21" s="93">
        <v>638</v>
      </c>
      <c r="F21" s="24"/>
      <c r="G21" s="92"/>
    </row>
    <row r="22" spans="1:7" x14ac:dyDescent="0.25">
      <c r="A22" s="25" t="s">
        <v>30</v>
      </c>
      <c r="B22" s="26" t="s">
        <v>9</v>
      </c>
      <c r="C22" s="27">
        <v>1</v>
      </c>
      <c r="D22" s="90">
        <f t="shared" si="0"/>
        <v>638</v>
      </c>
      <c r="E22" s="93">
        <v>638</v>
      </c>
      <c r="F22" s="24"/>
      <c r="G22" s="92"/>
    </row>
    <row r="23" spans="1:7" x14ac:dyDescent="0.25">
      <c r="A23" s="25" t="s">
        <v>31</v>
      </c>
      <c r="B23" s="26" t="s">
        <v>9</v>
      </c>
      <c r="C23" s="27">
        <v>1</v>
      </c>
      <c r="D23" s="90">
        <f t="shared" si="0"/>
        <v>638</v>
      </c>
      <c r="E23" s="93">
        <v>638</v>
      </c>
      <c r="F23" s="24"/>
      <c r="G23" s="92"/>
    </row>
    <row r="24" spans="1:7" x14ac:dyDescent="0.25">
      <c r="A24" s="25" t="s">
        <v>32</v>
      </c>
      <c r="B24" s="26" t="s">
        <v>9</v>
      </c>
      <c r="C24" s="27">
        <v>1</v>
      </c>
      <c r="D24" s="90">
        <f t="shared" si="0"/>
        <v>638</v>
      </c>
      <c r="E24" s="93">
        <v>638</v>
      </c>
      <c r="F24" s="24"/>
      <c r="G24" s="92"/>
    </row>
    <row r="25" spans="1:7" x14ac:dyDescent="0.25">
      <c r="A25" s="25" t="s">
        <v>33</v>
      </c>
      <c r="B25" s="26" t="s">
        <v>9</v>
      </c>
      <c r="C25" s="27">
        <v>1</v>
      </c>
      <c r="D25" s="90">
        <f t="shared" si="0"/>
        <v>638</v>
      </c>
      <c r="E25" s="93">
        <v>638</v>
      </c>
      <c r="F25" s="24"/>
      <c r="G25" s="92"/>
    </row>
    <row r="26" spans="1:7" x14ac:dyDescent="0.25">
      <c r="A26" s="25" t="s">
        <v>126</v>
      </c>
      <c r="B26" s="26" t="s">
        <v>9</v>
      </c>
      <c r="C26" s="27">
        <v>1</v>
      </c>
      <c r="D26" s="90">
        <f t="shared" si="0"/>
        <v>638</v>
      </c>
      <c r="E26" s="93">
        <v>638</v>
      </c>
      <c r="F26" s="24"/>
      <c r="G26" s="92"/>
    </row>
    <row r="27" spans="1:7" x14ac:dyDescent="0.25">
      <c r="A27" s="25" t="s">
        <v>35</v>
      </c>
      <c r="B27" s="26" t="s">
        <v>9</v>
      </c>
      <c r="C27" s="27">
        <v>1</v>
      </c>
      <c r="D27" s="90">
        <f t="shared" si="0"/>
        <v>638</v>
      </c>
      <c r="E27" s="93">
        <v>638</v>
      </c>
      <c r="F27" s="24"/>
      <c r="G27" s="92"/>
    </row>
    <row r="28" spans="1:7" x14ac:dyDescent="0.25">
      <c r="A28" s="25" t="s">
        <v>36</v>
      </c>
      <c r="B28" s="26" t="s">
        <v>9</v>
      </c>
      <c r="C28" s="27">
        <v>1</v>
      </c>
      <c r="D28" s="90">
        <f t="shared" si="0"/>
        <v>638</v>
      </c>
      <c r="E28" s="93">
        <v>638</v>
      </c>
      <c r="F28" s="24"/>
      <c r="G28" s="92"/>
    </row>
    <row r="29" spans="1:7" x14ac:dyDescent="0.25">
      <c r="A29" s="25" t="s">
        <v>130</v>
      </c>
      <c r="B29" s="26" t="s">
        <v>9</v>
      </c>
      <c r="C29" s="27">
        <v>1</v>
      </c>
      <c r="D29" s="90">
        <f t="shared" si="0"/>
        <v>638</v>
      </c>
      <c r="E29" s="93">
        <v>638</v>
      </c>
      <c r="F29" s="24"/>
      <c r="G29" s="92"/>
    </row>
    <row r="30" spans="1:7" x14ac:dyDescent="0.25">
      <c r="A30" s="25" t="s">
        <v>37</v>
      </c>
      <c r="B30" s="26" t="s">
        <v>9</v>
      </c>
      <c r="C30" s="27">
        <v>1</v>
      </c>
      <c r="D30" s="90">
        <f t="shared" si="0"/>
        <v>638</v>
      </c>
      <c r="E30" s="93">
        <v>638</v>
      </c>
      <c r="F30" s="24"/>
      <c r="G30" s="92"/>
    </row>
    <row r="31" spans="1:7" x14ac:dyDescent="0.25">
      <c r="A31" s="25" t="s">
        <v>183</v>
      </c>
      <c r="B31" s="26" t="s">
        <v>9</v>
      </c>
      <c r="C31" s="27">
        <v>1</v>
      </c>
      <c r="D31" s="90">
        <f t="shared" si="0"/>
        <v>638</v>
      </c>
      <c r="E31" s="93">
        <v>638</v>
      </c>
      <c r="F31" s="24"/>
      <c r="G31" s="92"/>
    </row>
    <row r="32" spans="1:7" x14ac:dyDescent="0.25">
      <c r="A32" s="25" t="s">
        <v>40</v>
      </c>
      <c r="B32" s="26" t="s">
        <v>9</v>
      </c>
      <c r="C32" s="27">
        <v>1</v>
      </c>
      <c r="D32" s="90">
        <f t="shared" si="0"/>
        <v>638</v>
      </c>
      <c r="E32" s="93">
        <v>638</v>
      </c>
      <c r="F32" s="24"/>
      <c r="G32" s="92"/>
    </row>
    <row r="33" spans="1:7" x14ac:dyDescent="0.25">
      <c r="A33" s="25" t="s">
        <v>41</v>
      </c>
      <c r="B33" s="26" t="s">
        <v>9</v>
      </c>
      <c r="C33" s="27">
        <v>1</v>
      </c>
      <c r="D33" s="90">
        <f t="shared" si="0"/>
        <v>638</v>
      </c>
      <c r="E33" s="93">
        <v>638</v>
      </c>
      <c r="F33" s="24"/>
      <c r="G33" s="92"/>
    </row>
    <row r="34" spans="1:7" x14ac:dyDescent="0.25">
      <c r="A34" s="25" t="s">
        <v>42</v>
      </c>
      <c r="B34" s="26" t="s">
        <v>9</v>
      </c>
      <c r="C34" s="27">
        <v>1</v>
      </c>
      <c r="D34" s="90">
        <f t="shared" si="0"/>
        <v>638</v>
      </c>
      <c r="E34" s="93">
        <v>638</v>
      </c>
      <c r="F34" s="24"/>
      <c r="G34" s="92"/>
    </row>
    <row r="35" spans="1:7" x14ac:dyDescent="0.25">
      <c r="A35" s="25" t="s">
        <v>43</v>
      </c>
      <c r="B35" s="26" t="s">
        <v>9</v>
      </c>
      <c r="C35" s="27">
        <v>1</v>
      </c>
      <c r="D35" s="90">
        <f t="shared" si="0"/>
        <v>638</v>
      </c>
      <c r="E35" s="93">
        <v>638</v>
      </c>
      <c r="F35" s="24"/>
      <c r="G35" s="92"/>
    </row>
    <row r="36" spans="1:7" x14ac:dyDescent="0.25">
      <c r="A36" s="25" t="s">
        <v>44</v>
      </c>
      <c r="B36" s="26" t="s">
        <v>9</v>
      </c>
      <c r="C36" s="27">
        <v>1</v>
      </c>
      <c r="D36" s="90">
        <f t="shared" si="0"/>
        <v>638</v>
      </c>
      <c r="E36" s="93">
        <v>638</v>
      </c>
      <c r="F36" s="24"/>
      <c r="G36" s="92"/>
    </row>
    <row r="37" spans="1:7" x14ac:dyDescent="0.25">
      <c r="A37" s="25" t="s">
        <v>132</v>
      </c>
      <c r="B37" s="26" t="s">
        <v>9</v>
      </c>
      <c r="C37" s="27">
        <v>1</v>
      </c>
      <c r="D37" s="90">
        <f t="shared" si="0"/>
        <v>638</v>
      </c>
      <c r="E37" s="93">
        <v>638</v>
      </c>
      <c r="F37" s="24"/>
      <c r="G37" s="92"/>
    </row>
    <row r="38" spans="1:7" x14ac:dyDescent="0.25">
      <c r="A38" s="25" t="s">
        <v>46</v>
      </c>
      <c r="B38" s="26" t="s">
        <v>9</v>
      </c>
      <c r="C38" s="27">
        <v>1</v>
      </c>
      <c r="D38" s="90">
        <f t="shared" si="0"/>
        <v>638</v>
      </c>
      <c r="E38" s="93">
        <v>638</v>
      </c>
      <c r="F38" s="24"/>
      <c r="G38" s="92"/>
    </row>
    <row r="39" spans="1:7" x14ac:dyDescent="0.25">
      <c r="A39" s="25" t="s">
        <v>47</v>
      </c>
      <c r="B39" s="26" t="s">
        <v>9</v>
      </c>
      <c r="C39" s="27">
        <v>1</v>
      </c>
      <c r="D39" s="90">
        <f t="shared" si="0"/>
        <v>638</v>
      </c>
      <c r="E39" s="93">
        <v>638</v>
      </c>
      <c r="F39" s="24"/>
      <c r="G39" s="92"/>
    </row>
    <row r="40" spans="1:7" x14ac:dyDescent="0.25">
      <c r="A40" s="25" t="s">
        <v>48</v>
      </c>
      <c r="B40" s="26" t="s">
        <v>9</v>
      </c>
      <c r="C40" s="27">
        <v>1</v>
      </c>
      <c r="D40" s="90">
        <f t="shared" si="0"/>
        <v>638</v>
      </c>
      <c r="E40" s="93">
        <v>638</v>
      </c>
      <c r="F40" s="24"/>
      <c r="G40" s="92"/>
    </row>
    <row r="41" spans="1:7" x14ac:dyDescent="0.25">
      <c r="A41" s="25" t="s">
        <v>50</v>
      </c>
      <c r="B41" s="26" t="s">
        <v>9</v>
      </c>
      <c r="C41" s="27">
        <v>1</v>
      </c>
      <c r="D41" s="90">
        <f t="shared" si="0"/>
        <v>638</v>
      </c>
      <c r="E41" s="93">
        <v>638</v>
      </c>
      <c r="F41" s="24"/>
      <c r="G41" s="92"/>
    </row>
    <row r="42" spans="1:7" x14ac:dyDescent="0.25">
      <c r="A42" s="25" t="s">
        <v>51</v>
      </c>
      <c r="B42" s="26" t="s">
        <v>9</v>
      </c>
      <c r="C42" s="27">
        <v>1</v>
      </c>
      <c r="D42" s="90">
        <f t="shared" si="0"/>
        <v>638</v>
      </c>
      <c r="E42" s="93">
        <v>638</v>
      </c>
      <c r="F42" s="24"/>
      <c r="G42" s="92"/>
    </row>
    <row r="43" spans="1:7" x14ac:dyDescent="0.25">
      <c r="A43" s="25" t="s">
        <v>53</v>
      </c>
      <c r="B43" s="26" t="s">
        <v>9</v>
      </c>
      <c r="C43" s="27">
        <v>1</v>
      </c>
      <c r="D43" s="90">
        <f t="shared" si="0"/>
        <v>638</v>
      </c>
      <c r="E43" s="93">
        <v>638</v>
      </c>
      <c r="F43" s="24"/>
      <c r="G43" s="92"/>
    </row>
    <row r="44" spans="1:7" x14ac:dyDescent="0.25">
      <c r="A44" s="25" t="s">
        <v>54</v>
      </c>
      <c r="B44" s="26" t="s">
        <v>9</v>
      </c>
      <c r="C44" s="27">
        <v>1</v>
      </c>
      <c r="D44" s="90">
        <f t="shared" si="0"/>
        <v>638</v>
      </c>
      <c r="E44" s="93">
        <v>638</v>
      </c>
      <c r="F44" s="24"/>
      <c r="G44" s="92"/>
    </row>
    <row r="45" spans="1:7" x14ac:dyDescent="0.25">
      <c r="A45" s="25" t="s">
        <v>55</v>
      </c>
      <c r="B45" s="26" t="s">
        <v>9</v>
      </c>
      <c r="C45" s="27">
        <v>1</v>
      </c>
      <c r="D45" s="90">
        <f t="shared" si="0"/>
        <v>638</v>
      </c>
      <c r="E45" s="93">
        <v>638</v>
      </c>
      <c r="F45" s="24"/>
      <c r="G45" s="92"/>
    </row>
    <row r="46" spans="1:7" x14ac:dyDescent="0.25">
      <c r="A46" s="25" t="s">
        <v>56</v>
      </c>
      <c r="B46" s="26" t="s">
        <v>9</v>
      </c>
      <c r="C46" s="27">
        <v>1</v>
      </c>
      <c r="D46" s="90">
        <f t="shared" si="0"/>
        <v>638</v>
      </c>
      <c r="E46" s="93">
        <v>638</v>
      </c>
      <c r="F46" s="24"/>
      <c r="G46" s="92"/>
    </row>
    <row r="47" spans="1:7" x14ac:dyDescent="0.25">
      <c r="A47" s="25" t="s">
        <v>57</v>
      </c>
      <c r="B47" s="26" t="s">
        <v>9</v>
      </c>
      <c r="C47" s="27">
        <v>1</v>
      </c>
      <c r="D47" s="90">
        <f t="shared" si="0"/>
        <v>638</v>
      </c>
      <c r="E47" s="93">
        <v>638</v>
      </c>
      <c r="F47" s="24"/>
      <c r="G47" s="92"/>
    </row>
    <row r="48" spans="1:7" x14ac:dyDescent="0.25">
      <c r="A48" s="25" t="s">
        <v>58</v>
      </c>
      <c r="B48" s="26" t="s">
        <v>9</v>
      </c>
      <c r="C48" s="27">
        <v>1</v>
      </c>
      <c r="D48" s="90">
        <f t="shared" si="0"/>
        <v>638</v>
      </c>
      <c r="E48" s="93">
        <v>638</v>
      </c>
      <c r="F48" s="24"/>
      <c r="G48" s="92"/>
    </row>
    <row r="49" spans="1:9" x14ac:dyDescent="0.25">
      <c r="A49" s="25" t="s">
        <v>136</v>
      </c>
      <c r="B49" s="26" t="s">
        <v>9</v>
      </c>
      <c r="C49" s="27">
        <v>1</v>
      </c>
      <c r="D49" s="90">
        <f t="shared" si="0"/>
        <v>638</v>
      </c>
      <c r="E49" s="93">
        <v>638</v>
      </c>
      <c r="F49" s="24"/>
      <c r="G49" s="92"/>
    </row>
    <row r="50" spans="1:9" x14ac:dyDescent="0.25">
      <c r="A50" s="25" t="s">
        <v>60</v>
      </c>
      <c r="B50" s="26" t="s">
        <v>9</v>
      </c>
      <c r="C50" s="27">
        <v>1</v>
      </c>
      <c r="D50" s="90">
        <f t="shared" si="0"/>
        <v>638</v>
      </c>
      <c r="E50" s="93">
        <v>638</v>
      </c>
      <c r="F50" s="24"/>
      <c r="G50" s="92"/>
    </row>
    <row r="51" spans="1:9" x14ac:dyDescent="0.25">
      <c r="A51" s="25" t="s">
        <v>137</v>
      </c>
      <c r="B51" s="26" t="s">
        <v>9</v>
      </c>
      <c r="C51" s="27">
        <v>1</v>
      </c>
      <c r="D51" s="90">
        <f t="shared" si="0"/>
        <v>638</v>
      </c>
      <c r="E51" s="93">
        <v>638</v>
      </c>
      <c r="F51" s="24"/>
      <c r="G51" s="92"/>
    </row>
    <row r="52" spans="1:9" x14ac:dyDescent="0.25">
      <c r="A52" s="25" t="s">
        <v>63</v>
      </c>
      <c r="B52" s="26" t="s">
        <v>9</v>
      </c>
      <c r="C52" s="27">
        <v>1</v>
      </c>
      <c r="D52" s="90">
        <f t="shared" si="0"/>
        <v>638</v>
      </c>
      <c r="E52" s="93">
        <v>638</v>
      </c>
      <c r="F52" s="24"/>
      <c r="G52" s="92"/>
    </row>
    <row r="53" spans="1:9" x14ac:dyDescent="0.25">
      <c r="A53" s="25" t="s">
        <v>64</v>
      </c>
      <c r="B53" s="26" t="s">
        <v>9</v>
      </c>
      <c r="C53" s="27">
        <v>1</v>
      </c>
      <c r="D53" s="90">
        <f t="shared" si="0"/>
        <v>638</v>
      </c>
      <c r="E53" s="93">
        <v>638</v>
      </c>
      <c r="F53" s="24"/>
      <c r="G53" s="92"/>
    </row>
    <row r="54" spans="1:9" x14ac:dyDescent="0.25">
      <c r="A54" s="25" t="s">
        <v>65</v>
      </c>
      <c r="B54" s="26" t="s">
        <v>9</v>
      </c>
      <c r="C54" s="27">
        <v>1</v>
      </c>
      <c r="D54" s="90">
        <f t="shared" si="0"/>
        <v>638</v>
      </c>
      <c r="E54" s="93">
        <v>638</v>
      </c>
      <c r="F54" s="24"/>
      <c r="G54" s="92"/>
    </row>
    <row r="55" spans="1:9" x14ac:dyDescent="0.25">
      <c r="A55" s="25" t="s">
        <v>66</v>
      </c>
      <c r="B55" s="26" t="s">
        <v>9</v>
      </c>
      <c r="C55" s="27">
        <v>1</v>
      </c>
      <c r="D55" s="90">
        <f t="shared" si="0"/>
        <v>638</v>
      </c>
      <c r="E55" s="93">
        <v>638</v>
      </c>
      <c r="F55" s="24"/>
      <c r="G55" s="92"/>
    </row>
    <row r="56" spans="1:9" x14ac:dyDescent="0.25">
      <c r="A56" s="25" t="s">
        <v>68</v>
      </c>
      <c r="B56" s="26" t="s">
        <v>9</v>
      </c>
      <c r="C56" s="27">
        <v>1</v>
      </c>
      <c r="D56" s="90">
        <f t="shared" si="0"/>
        <v>638</v>
      </c>
      <c r="E56" s="93">
        <v>638</v>
      </c>
      <c r="F56" s="24"/>
      <c r="G56" s="92"/>
    </row>
    <row r="57" spans="1:9" x14ac:dyDescent="0.25">
      <c r="A57" s="25" t="s">
        <v>140</v>
      </c>
      <c r="B57" s="26" t="s">
        <v>9</v>
      </c>
      <c r="C57" s="27">
        <v>1</v>
      </c>
      <c r="D57" s="90">
        <f t="shared" si="0"/>
        <v>638</v>
      </c>
      <c r="E57" s="93">
        <v>638</v>
      </c>
      <c r="F57" s="24"/>
      <c r="G57" s="92"/>
    </row>
    <row r="58" spans="1:9" x14ac:dyDescent="0.25">
      <c r="A58" s="25" t="s">
        <v>70</v>
      </c>
      <c r="B58" s="26" t="s">
        <v>9</v>
      </c>
      <c r="C58" s="27">
        <v>1</v>
      </c>
      <c r="D58" s="90">
        <f t="shared" si="0"/>
        <v>638</v>
      </c>
      <c r="E58" s="93">
        <v>638</v>
      </c>
      <c r="F58" s="24"/>
      <c r="G58" s="92"/>
    </row>
    <row r="59" spans="1:9" x14ac:dyDescent="0.25">
      <c r="A59" s="25" t="s">
        <v>184</v>
      </c>
      <c r="B59" s="26" t="s">
        <v>9</v>
      </c>
      <c r="C59" s="27">
        <v>1</v>
      </c>
      <c r="D59" s="90">
        <f t="shared" si="0"/>
        <v>638</v>
      </c>
      <c r="E59" s="93">
        <v>638</v>
      </c>
      <c r="F59" s="24"/>
      <c r="G59" s="92"/>
    </row>
    <row r="60" spans="1:9" x14ac:dyDescent="0.25">
      <c r="A60" s="25" t="s">
        <v>72</v>
      </c>
      <c r="B60" s="26" t="s">
        <v>9</v>
      </c>
      <c r="C60" s="27">
        <v>1</v>
      </c>
      <c r="D60" s="90">
        <f t="shared" si="0"/>
        <v>638</v>
      </c>
      <c r="E60" s="93">
        <v>638</v>
      </c>
      <c r="F60" s="24"/>
      <c r="G60" s="92"/>
    </row>
    <row r="61" spans="1:9" x14ac:dyDescent="0.25">
      <c r="A61" s="25" t="s">
        <v>73</v>
      </c>
      <c r="B61" s="26" t="s">
        <v>9</v>
      </c>
      <c r="C61" s="27">
        <v>1</v>
      </c>
      <c r="D61" s="90">
        <f t="shared" si="0"/>
        <v>638</v>
      </c>
      <c r="E61" s="93">
        <v>638</v>
      </c>
      <c r="F61" s="24"/>
      <c r="G61" s="92"/>
    </row>
    <row r="62" spans="1:9" x14ac:dyDescent="0.25">
      <c r="A62" s="25" t="s">
        <v>74</v>
      </c>
      <c r="B62" s="26" t="s">
        <v>9</v>
      </c>
      <c r="C62" s="27">
        <v>1</v>
      </c>
      <c r="D62" s="90">
        <f t="shared" si="0"/>
        <v>638</v>
      </c>
      <c r="E62" s="93">
        <v>638</v>
      </c>
      <c r="F62" s="24"/>
      <c r="G62" s="92"/>
    </row>
    <row r="63" spans="1:9" x14ac:dyDescent="0.25">
      <c r="A63" s="25" t="s">
        <v>75</v>
      </c>
      <c r="B63" s="26" t="s">
        <v>9</v>
      </c>
      <c r="C63" s="27">
        <v>1</v>
      </c>
      <c r="D63" s="90">
        <f t="shared" si="0"/>
        <v>638</v>
      </c>
      <c r="E63" s="93">
        <v>638</v>
      </c>
      <c r="F63" s="24"/>
      <c r="G63" s="92"/>
    </row>
    <row r="64" spans="1:9" x14ac:dyDescent="0.25">
      <c r="A64" s="36"/>
      <c r="C64" s="1"/>
      <c r="D64" s="97" t="s">
        <v>22</v>
      </c>
      <c r="E64" s="98">
        <f>SUM(E8:E63)</f>
        <v>36120</v>
      </c>
      <c r="F64" s="39">
        <f>E64*1/E118</f>
        <v>0.50137454635805945</v>
      </c>
      <c r="G64" s="69"/>
      <c r="H64" s="1"/>
      <c r="I64" s="34"/>
    </row>
    <row r="65" spans="1:9" x14ac:dyDescent="0.25">
      <c r="A65" s="36"/>
      <c r="C65" s="1"/>
      <c r="G65" s="88"/>
      <c r="H65" s="1"/>
      <c r="I65" s="34"/>
    </row>
    <row r="66" spans="1:9" ht="15.75" thickBot="1" x14ac:dyDescent="0.3">
      <c r="A66" s="36"/>
      <c r="C66" s="1"/>
      <c r="G66" s="88"/>
      <c r="H66" s="1"/>
      <c r="I66" s="34"/>
    </row>
    <row r="67" spans="1:9" ht="16.5" thickBot="1" x14ac:dyDescent="0.3">
      <c r="A67" s="99" t="s">
        <v>76</v>
      </c>
      <c r="C67" s="1"/>
      <c r="G67" s="88"/>
      <c r="H67" s="1"/>
      <c r="I67" s="34"/>
    </row>
    <row r="68" spans="1:9" ht="15.75" customHeight="1" x14ac:dyDescent="0.25">
      <c r="A68" s="36"/>
      <c r="C68" s="1"/>
      <c r="G68" s="88"/>
      <c r="H68" s="1"/>
      <c r="I68" s="34"/>
    </row>
    <row r="69" spans="1:9" x14ac:dyDescent="0.25">
      <c r="A69" s="25" t="s">
        <v>79</v>
      </c>
      <c r="B69" s="26" t="s">
        <v>185</v>
      </c>
      <c r="C69" s="27">
        <v>1</v>
      </c>
      <c r="D69" s="90">
        <f>E69/C69</f>
        <v>1000</v>
      </c>
      <c r="E69" s="93">
        <v>1000</v>
      </c>
      <c r="F69" s="24"/>
      <c r="G69" s="92"/>
    </row>
    <row r="70" spans="1:9" x14ac:dyDescent="0.25">
      <c r="A70" s="25" t="s">
        <v>186</v>
      </c>
      <c r="B70" s="26" t="s">
        <v>80</v>
      </c>
      <c r="C70" s="27">
        <v>1</v>
      </c>
      <c r="D70" s="90">
        <f t="shared" ref="D70:D80" si="1">E70/C70</f>
        <v>1500</v>
      </c>
      <c r="E70" s="93">
        <v>1500</v>
      </c>
      <c r="F70" s="24"/>
      <c r="G70" s="92"/>
    </row>
    <row r="71" spans="1:9" x14ac:dyDescent="0.25">
      <c r="A71" s="25" t="s">
        <v>187</v>
      </c>
      <c r="B71" s="26" t="s">
        <v>188</v>
      </c>
      <c r="C71" s="27">
        <v>1</v>
      </c>
      <c r="D71" s="90">
        <f t="shared" si="1"/>
        <v>800</v>
      </c>
      <c r="E71" s="93">
        <v>800</v>
      </c>
      <c r="F71" s="24"/>
      <c r="G71" s="92"/>
    </row>
    <row r="72" spans="1:9" x14ac:dyDescent="0.25">
      <c r="A72" s="25" t="s">
        <v>143</v>
      </c>
      <c r="B72" s="26" t="s">
        <v>80</v>
      </c>
      <c r="C72" s="27">
        <v>1</v>
      </c>
      <c r="D72" s="90">
        <f t="shared" si="1"/>
        <v>500</v>
      </c>
      <c r="E72" s="93">
        <v>500</v>
      </c>
      <c r="F72" s="24"/>
      <c r="G72" s="92"/>
    </row>
    <row r="73" spans="1:9" x14ac:dyDescent="0.25">
      <c r="A73" s="25" t="s">
        <v>148</v>
      </c>
      <c r="B73" s="26" t="s">
        <v>78</v>
      </c>
      <c r="C73" s="27">
        <v>1</v>
      </c>
      <c r="D73" s="90">
        <f t="shared" si="1"/>
        <v>750</v>
      </c>
      <c r="E73" s="93">
        <v>750</v>
      </c>
      <c r="F73" s="24"/>
      <c r="G73" s="92"/>
    </row>
    <row r="74" spans="1:9" x14ac:dyDescent="0.25">
      <c r="A74" s="25" t="s">
        <v>152</v>
      </c>
      <c r="B74" s="26" t="s">
        <v>80</v>
      </c>
      <c r="C74" s="27">
        <v>1</v>
      </c>
      <c r="D74" s="90">
        <f t="shared" si="1"/>
        <v>2000</v>
      </c>
      <c r="E74" s="93">
        <v>2000</v>
      </c>
      <c r="F74" s="24"/>
      <c r="G74" s="92"/>
    </row>
    <row r="75" spans="1:9" x14ac:dyDescent="0.25">
      <c r="A75" s="25" t="s">
        <v>189</v>
      </c>
      <c r="B75" s="26" t="s">
        <v>78</v>
      </c>
      <c r="C75" s="27">
        <v>1</v>
      </c>
      <c r="D75" s="90">
        <f t="shared" si="1"/>
        <v>1500</v>
      </c>
      <c r="E75" s="93">
        <v>1500</v>
      </c>
      <c r="F75" s="24"/>
      <c r="G75" s="92"/>
    </row>
    <row r="76" spans="1:9" x14ac:dyDescent="0.25">
      <c r="A76" s="25" t="s">
        <v>190</v>
      </c>
      <c r="B76" s="26" t="s">
        <v>188</v>
      </c>
      <c r="C76" s="27">
        <v>1</v>
      </c>
      <c r="D76" s="90">
        <f t="shared" si="1"/>
        <v>400</v>
      </c>
      <c r="E76" s="93">
        <v>400</v>
      </c>
      <c r="F76" s="24"/>
      <c r="G76" s="92"/>
    </row>
    <row r="77" spans="1:9" x14ac:dyDescent="0.25">
      <c r="A77" s="25" t="s">
        <v>191</v>
      </c>
      <c r="B77" s="26" t="s">
        <v>188</v>
      </c>
      <c r="C77" s="27">
        <v>1</v>
      </c>
      <c r="D77" s="90">
        <f t="shared" si="1"/>
        <v>1000</v>
      </c>
      <c r="E77" s="93">
        <v>1000</v>
      </c>
      <c r="F77" s="24"/>
      <c r="G77" s="92"/>
    </row>
    <row r="78" spans="1:9" x14ac:dyDescent="0.25">
      <c r="A78" s="25" t="s">
        <v>192</v>
      </c>
      <c r="B78" s="26" t="s">
        <v>80</v>
      </c>
      <c r="C78" s="27">
        <v>1</v>
      </c>
      <c r="D78" s="90">
        <f t="shared" si="1"/>
        <v>1500</v>
      </c>
      <c r="E78" s="93">
        <v>1500</v>
      </c>
      <c r="F78" s="24"/>
      <c r="G78" s="92"/>
    </row>
    <row r="79" spans="1:9" x14ac:dyDescent="0.25">
      <c r="A79" s="25" t="s">
        <v>193</v>
      </c>
      <c r="B79" s="26" t="s">
        <v>194</v>
      </c>
      <c r="C79" s="27">
        <v>1</v>
      </c>
      <c r="D79" s="90">
        <f t="shared" si="1"/>
        <v>1500</v>
      </c>
      <c r="E79" s="93">
        <v>1500</v>
      </c>
      <c r="F79" s="24"/>
      <c r="G79" s="92"/>
    </row>
    <row r="80" spans="1:9" x14ac:dyDescent="0.25">
      <c r="A80" s="25" t="s">
        <v>195</v>
      </c>
      <c r="B80" s="26" t="s">
        <v>196</v>
      </c>
      <c r="C80" s="27">
        <v>1</v>
      </c>
      <c r="D80" s="90">
        <f t="shared" si="1"/>
        <v>1000</v>
      </c>
      <c r="E80" s="93">
        <v>1000</v>
      </c>
      <c r="F80" s="24"/>
      <c r="G80" s="92"/>
    </row>
    <row r="81" spans="1:7" x14ac:dyDescent="0.25">
      <c r="D81" s="97" t="s">
        <v>22</v>
      </c>
      <c r="E81" s="98">
        <f>SUM(E69:E80)</f>
        <v>13450</v>
      </c>
      <c r="F81" s="39">
        <f>E81*1/E118</f>
        <v>0.18669677875182447</v>
      </c>
      <c r="G81" s="100"/>
    </row>
    <row r="82" spans="1:7" ht="15.75" thickBot="1" x14ac:dyDescent="0.3">
      <c r="D82" s="45"/>
      <c r="E82" s="72"/>
      <c r="F82" s="69"/>
      <c r="G82" s="100"/>
    </row>
    <row r="83" spans="1:7" ht="16.5" thickBot="1" x14ac:dyDescent="0.3">
      <c r="A83" s="99" t="s">
        <v>84</v>
      </c>
      <c r="D83" s="45"/>
      <c r="E83" s="72"/>
      <c r="F83" s="69"/>
      <c r="G83" s="100"/>
    </row>
    <row r="84" spans="1:7" x14ac:dyDescent="0.25">
      <c r="D84" s="45"/>
      <c r="E84" s="72"/>
      <c r="F84" s="69"/>
      <c r="G84" s="100"/>
    </row>
    <row r="85" spans="1:7" x14ac:dyDescent="0.25">
      <c r="A85" s="25" t="s">
        <v>197</v>
      </c>
      <c r="B85" s="26" t="s">
        <v>198</v>
      </c>
      <c r="C85" s="27">
        <v>1</v>
      </c>
      <c r="D85" s="90">
        <f>E85/C85</f>
        <v>1500</v>
      </c>
      <c r="E85" s="93">
        <v>1500</v>
      </c>
      <c r="F85" s="24"/>
      <c r="G85" s="92"/>
    </row>
    <row r="86" spans="1:7" x14ac:dyDescent="0.25">
      <c r="A86" s="25" t="s">
        <v>199</v>
      </c>
      <c r="B86" s="26" t="s">
        <v>200</v>
      </c>
      <c r="C86" s="27">
        <v>1</v>
      </c>
      <c r="D86" s="90">
        <f t="shared" ref="D86:D88" si="2">E86/C86</f>
        <v>800</v>
      </c>
      <c r="E86" s="93">
        <v>800</v>
      </c>
      <c r="F86" s="24"/>
      <c r="G86" s="92"/>
    </row>
    <row r="87" spans="1:7" x14ac:dyDescent="0.25">
      <c r="A87" s="25" t="s">
        <v>201</v>
      </c>
      <c r="B87" s="26" t="s">
        <v>86</v>
      </c>
      <c r="C87" s="27">
        <v>1</v>
      </c>
      <c r="D87" s="90">
        <f t="shared" si="2"/>
        <v>1000</v>
      </c>
      <c r="E87" s="93">
        <v>1000</v>
      </c>
      <c r="F87" s="24"/>
      <c r="G87" s="92"/>
    </row>
    <row r="88" spans="1:7" x14ac:dyDescent="0.25">
      <c r="A88" s="25" t="s">
        <v>202</v>
      </c>
      <c r="B88" s="26" t="s">
        <v>203</v>
      </c>
      <c r="C88" s="27">
        <v>1</v>
      </c>
      <c r="D88" s="90">
        <f t="shared" si="2"/>
        <v>800</v>
      </c>
      <c r="E88" s="93">
        <v>800</v>
      </c>
      <c r="F88" s="24"/>
      <c r="G88" s="92"/>
    </row>
    <row r="89" spans="1:7" x14ac:dyDescent="0.25">
      <c r="D89" s="97" t="s">
        <v>22</v>
      </c>
      <c r="E89" s="98">
        <f>SUM(E85:E88)</f>
        <v>4100</v>
      </c>
      <c r="F89" s="39">
        <f>E89*1/E118</f>
        <v>5.6911285716169539E-2</v>
      </c>
      <c r="G89" s="100"/>
    </row>
    <row r="90" spans="1:7" ht="15.75" thickBot="1" x14ac:dyDescent="0.3"/>
    <row r="91" spans="1:7" ht="16.5" thickBot="1" x14ac:dyDescent="0.3">
      <c r="A91" s="101" t="s">
        <v>18</v>
      </c>
    </row>
    <row r="93" spans="1:7" x14ac:dyDescent="0.25">
      <c r="A93" s="25" t="s">
        <v>204</v>
      </c>
      <c r="B93" s="26" t="s">
        <v>80</v>
      </c>
      <c r="C93" s="27">
        <v>1</v>
      </c>
      <c r="D93" s="90">
        <f>E93/C93</f>
        <v>502.56</v>
      </c>
      <c r="E93" s="93">
        <v>502.56</v>
      </c>
      <c r="F93" s="24"/>
      <c r="G93" s="92"/>
    </row>
    <row r="94" spans="1:7" x14ac:dyDescent="0.25">
      <c r="A94" s="25" t="s">
        <v>205</v>
      </c>
      <c r="B94" s="26" t="s">
        <v>80</v>
      </c>
      <c r="C94" s="27">
        <v>1</v>
      </c>
      <c r="D94" s="90">
        <f t="shared" ref="D94:D104" si="3">E94/C94</f>
        <v>1696</v>
      </c>
      <c r="E94" s="93">
        <v>1696</v>
      </c>
      <c r="F94" s="24"/>
      <c r="G94" s="92"/>
    </row>
    <row r="95" spans="1:7" x14ac:dyDescent="0.25">
      <c r="A95" s="25" t="s">
        <v>206</v>
      </c>
      <c r="B95" s="26" t="s">
        <v>80</v>
      </c>
      <c r="C95" s="27">
        <v>1</v>
      </c>
      <c r="D95" s="90">
        <f t="shared" si="3"/>
        <v>658</v>
      </c>
      <c r="E95" s="93">
        <v>658</v>
      </c>
      <c r="F95" s="24"/>
      <c r="G95" s="92"/>
    </row>
    <row r="96" spans="1:7" x14ac:dyDescent="0.25">
      <c r="A96" s="25" t="s">
        <v>207</v>
      </c>
      <c r="B96" s="26" t="s">
        <v>80</v>
      </c>
      <c r="C96" s="27">
        <v>1</v>
      </c>
      <c r="D96" s="90">
        <f t="shared" si="3"/>
        <v>975.42</v>
      </c>
      <c r="E96" s="93">
        <v>975.42</v>
      </c>
      <c r="F96" s="24"/>
      <c r="G96" s="92"/>
    </row>
    <row r="97" spans="1:9" x14ac:dyDescent="0.25">
      <c r="A97" s="25" t="s">
        <v>208</v>
      </c>
      <c r="B97" s="26" t="s">
        <v>80</v>
      </c>
      <c r="C97" s="27">
        <v>1</v>
      </c>
      <c r="D97" s="90">
        <f t="shared" si="3"/>
        <v>1000</v>
      </c>
      <c r="E97" s="93">
        <v>1000</v>
      </c>
      <c r="F97" s="24"/>
      <c r="G97" s="92"/>
    </row>
    <row r="98" spans="1:9" x14ac:dyDescent="0.25">
      <c r="A98" s="25" t="s">
        <v>209</v>
      </c>
      <c r="B98" s="26" t="s">
        <v>80</v>
      </c>
      <c r="C98" s="27">
        <v>1</v>
      </c>
      <c r="D98" s="90">
        <f t="shared" si="3"/>
        <v>1000</v>
      </c>
      <c r="E98" s="93">
        <v>1000</v>
      </c>
      <c r="F98" s="24"/>
      <c r="G98" s="92"/>
    </row>
    <row r="99" spans="1:9" x14ac:dyDescent="0.25">
      <c r="A99" s="25" t="s">
        <v>210</v>
      </c>
      <c r="B99" s="26" t="s">
        <v>80</v>
      </c>
      <c r="C99" s="27">
        <v>1</v>
      </c>
      <c r="D99" s="90">
        <f t="shared" si="3"/>
        <v>1300</v>
      </c>
      <c r="E99" s="93">
        <v>1300</v>
      </c>
      <c r="F99" s="24"/>
      <c r="G99" s="92"/>
    </row>
    <row r="100" spans="1:9" x14ac:dyDescent="0.25">
      <c r="A100" s="25" t="s">
        <v>211</v>
      </c>
      <c r="B100" s="26" t="s">
        <v>160</v>
      </c>
      <c r="C100" s="27">
        <v>1</v>
      </c>
      <c r="D100" s="90">
        <f t="shared" si="3"/>
        <v>586.4</v>
      </c>
      <c r="E100" s="93">
        <v>586.4</v>
      </c>
      <c r="F100" s="24"/>
      <c r="G100" s="92"/>
    </row>
    <row r="101" spans="1:9" x14ac:dyDescent="0.25">
      <c r="A101" s="25" t="s">
        <v>92</v>
      </c>
      <c r="B101" s="26" t="s">
        <v>80</v>
      </c>
      <c r="C101" s="27">
        <v>1</v>
      </c>
      <c r="D101" s="90">
        <f t="shared" si="3"/>
        <v>1150</v>
      </c>
      <c r="E101" s="93">
        <v>1150</v>
      </c>
      <c r="F101" s="24"/>
      <c r="G101" s="92"/>
    </row>
    <row r="102" spans="1:9" x14ac:dyDescent="0.25">
      <c r="A102" s="25" t="s">
        <v>93</v>
      </c>
      <c r="B102" s="26" t="s">
        <v>80</v>
      </c>
      <c r="C102" s="27">
        <v>1</v>
      </c>
      <c r="D102" s="90">
        <f t="shared" si="3"/>
        <v>508.37</v>
      </c>
      <c r="E102" s="93">
        <v>508.37</v>
      </c>
      <c r="F102" s="24"/>
      <c r="G102" s="92"/>
    </row>
    <row r="103" spans="1:9" x14ac:dyDescent="0.25">
      <c r="A103" s="25" t="s">
        <v>212</v>
      </c>
      <c r="B103" s="26" t="s">
        <v>80</v>
      </c>
      <c r="C103" s="27">
        <v>1</v>
      </c>
      <c r="D103" s="90">
        <f t="shared" si="3"/>
        <v>342</v>
      </c>
      <c r="E103" s="93">
        <v>342</v>
      </c>
      <c r="F103" s="24"/>
      <c r="G103" s="92"/>
    </row>
    <row r="104" spans="1:9" x14ac:dyDescent="0.25">
      <c r="A104" s="25" t="s">
        <v>213</v>
      </c>
      <c r="B104" s="26" t="s">
        <v>80</v>
      </c>
      <c r="C104" s="27">
        <v>1</v>
      </c>
      <c r="D104" s="90">
        <f t="shared" si="3"/>
        <v>759</v>
      </c>
      <c r="E104" s="93">
        <v>759</v>
      </c>
      <c r="F104" s="24"/>
      <c r="G104" s="92"/>
    </row>
    <row r="105" spans="1:9" x14ac:dyDescent="0.25">
      <c r="A105" s="36"/>
      <c r="C105" s="1"/>
      <c r="D105" s="97" t="s">
        <v>22</v>
      </c>
      <c r="E105" s="98">
        <f>SUM(E93:E104)</f>
        <v>10477.75</v>
      </c>
      <c r="F105" s="39">
        <f>E105*1/E118</f>
        <v>0.14543956680795009</v>
      </c>
      <c r="G105" s="69"/>
      <c r="H105" s="1"/>
      <c r="I105" s="34"/>
    </row>
    <row r="106" spans="1:9" ht="15.75" thickBot="1" x14ac:dyDescent="0.3">
      <c r="A106" s="36"/>
      <c r="C106" s="1"/>
      <c r="G106" s="88"/>
      <c r="H106" s="1"/>
      <c r="I106" s="34"/>
    </row>
    <row r="107" spans="1:9" ht="16.5" thickBot="1" x14ac:dyDescent="0.3">
      <c r="A107" s="101" t="s">
        <v>20</v>
      </c>
    </row>
    <row r="108" spans="1:9" ht="15.75" x14ac:dyDescent="0.25">
      <c r="A108" s="102"/>
    </row>
    <row r="109" spans="1:9" x14ac:dyDescent="0.25">
      <c r="A109" s="25" t="s">
        <v>214</v>
      </c>
      <c r="B109" s="26" t="s">
        <v>170</v>
      </c>
      <c r="C109" s="27">
        <v>1</v>
      </c>
      <c r="D109" s="90">
        <f>E109/C109</f>
        <v>1000</v>
      </c>
      <c r="E109" s="93">
        <v>1000</v>
      </c>
      <c r="F109" s="24"/>
      <c r="G109" s="92"/>
    </row>
    <row r="110" spans="1:9" x14ac:dyDescent="0.25">
      <c r="A110" s="25" t="s">
        <v>215</v>
      </c>
      <c r="B110" s="26" t="s">
        <v>216</v>
      </c>
      <c r="C110" s="27">
        <v>1</v>
      </c>
      <c r="D110" s="90">
        <f t="shared" ref="D110:D114" si="4">E110/C110</f>
        <v>1740</v>
      </c>
      <c r="E110" s="93">
        <v>1740</v>
      </c>
      <c r="F110" s="24"/>
      <c r="G110" s="92"/>
    </row>
    <row r="111" spans="1:9" x14ac:dyDescent="0.25">
      <c r="A111" s="25" t="s">
        <v>217</v>
      </c>
      <c r="B111" s="26" t="s">
        <v>218</v>
      </c>
      <c r="C111" s="27">
        <v>1</v>
      </c>
      <c r="D111" s="90">
        <f t="shared" si="4"/>
        <v>2320</v>
      </c>
      <c r="E111" s="93">
        <v>2320</v>
      </c>
      <c r="F111" s="24"/>
      <c r="G111" s="92"/>
    </row>
    <row r="112" spans="1:9" x14ac:dyDescent="0.25">
      <c r="A112" s="25" t="s">
        <v>219</v>
      </c>
      <c r="B112" s="26" t="s">
        <v>97</v>
      </c>
      <c r="C112" s="27">
        <v>1</v>
      </c>
      <c r="D112" s="90">
        <f t="shared" si="4"/>
        <v>550</v>
      </c>
      <c r="E112" s="93">
        <v>550</v>
      </c>
      <c r="F112" s="24"/>
      <c r="G112" s="92"/>
    </row>
    <row r="113" spans="1:9" x14ac:dyDescent="0.25">
      <c r="A113" s="25" t="s">
        <v>94</v>
      </c>
      <c r="B113" s="26" t="s">
        <v>220</v>
      </c>
      <c r="C113" s="27">
        <v>1</v>
      </c>
      <c r="D113" s="90">
        <f t="shared" si="4"/>
        <v>819</v>
      </c>
      <c r="E113" s="93">
        <v>819</v>
      </c>
      <c r="F113" s="24"/>
      <c r="G113" s="92"/>
    </row>
    <row r="114" spans="1:9" x14ac:dyDescent="0.25">
      <c r="A114" s="25" t="s">
        <v>221</v>
      </c>
      <c r="B114" s="26" t="s">
        <v>222</v>
      </c>
      <c r="C114" s="27">
        <v>1</v>
      </c>
      <c r="D114" s="90">
        <f t="shared" si="4"/>
        <v>1465.2</v>
      </c>
      <c r="E114" s="93">
        <v>1465.2</v>
      </c>
      <c r="F114" s="24"/>
      <c r="G114" s="92"/>
    </row>
    <row r="115" spans="1:9" x14ac:dyDescent="0.25">
      <c r="D115" s="97" t="s">
        <v>22</v>
      </c>
      <c r="E115" s="98">
        <f>SUM(E109:E114)</f>
        <v>7894.2</v>
      </c>
      <c r="F115" s="39">
        <f>E115*1/E118</f>
        <v>0.10957782236599647</v>
      </c>
      <c r="G115" s="100"/>
    </row>
    <row r="116" spans="1:9" x14ac:dyDescent="0.25">
      <c r="I116" s="74"/>
    </row>
    <row r="117" spans="1:9" x14ac:dyDescent="0.25">
      <c r="A117" s="1"/>
      <c r="C117" s="1"/>
      <c r="G117" s="88"/>
      <c r="H117" s="1"/>
      <c r="I117" s="34"/>
    </row>
    <row r="118" spans="1:9" x14ac:dyDescent="0.25">
      <c r="A118" s="1"/>
      <c r="C118" s="113" t="s">
        <v>22</v>
      </c>
      <c r="D118" s="113"/>
      <c r="E118" s="38">
        <f>E115+E105+E89+E81+E64</f>
        <v>72041.95</v>
      </c>
      <c r="F118" s="39">
        <f>F115+F105+F89+F81+F64</f>
        <v>1</v>
      </c>
      <c r="G118" s="69"/>
      <c r="H118" s="1"/>
      <c r="I118" s="34"/>
    </row>
    <row r="119" spans="1:9" x14ac:dyDescent="0.25">
      <c r="A119" s="1"/>
      <c r="C119" s="1"/>
      <c r="G119" s="88"/>
      <c r="H119" s="1"/>
      <c r="I119" s="34"/>
    </row>
    <row r="137" spans="1:9" ht="15.75" thickBot="1" x14ac:dyDescent="0.3">
      <c r="F137" s="1"/>
      <c r="G137"/>
    </row>
    <row r="138" spans="1:9" ht="15.75" thickBot="1" x14ac:dyDescent="0.3">
      <c r="C138" s="48"/>
      <c r="D138" s="49" t="s">
        <v>100</v>
      </c>
      <c r="E138" s="50" t="s">
        <v>101</v>
      </c>
      <c r="F138" s="51" t="s">
        <v>22</v>
      </c>
      <c r="G138" s="85"/>
    </row>
    <row r="139" spans="1:9" x14ac:dyDescent="0.25">
      <c r="C139" s="52" t="s">
        <v>102</v>
      </c>
      <c r="D139" s="53">
        <v>2</v>
      </c>
      <c r="E139" s="103">
        <v>1</v>
      </c>
      <c r="F139" s="54">
        <f>SUM(D139:E139)</f>
        <v>3</v>
      </c>
      <c r="G139" s="61"/>
    </row>
    <row r="140" spans="1:9" x14ac:dyDescent="0.25">
      <c r="C140" s="52" t="s">
        <v>103</v>
      </c>
      <c r="D140" s="55">
        <v>16</v>
      </c>
      <c r="E140" s="27">
        <v>21</v>
      </c>
      <c r="F140" s="54">
        <f t="shared" ref="F140:F148" si="5">SUM(D140:E140)</f>
        <v>37</v>
      </c>
      <c r="G140" s="61"/>
    </row>
    <row r="141" spans="1:9" x14ac:dyDescent="0.25">
      <c r="C141" s="52" t="s">
        <v>104</v>
      </c>
      <c r="D141" s="55">
        <v>4</v>
      </c>
      <c r="E141" s="27">
        <v>2</v>
      </c>
      <c r="F141" s="54">
        <f t="shared" si="5"/>
        <v>6</v>
      </c>
      <c r="G141" s="61"/>
    </row>
    <row r="142" spans="1:9" x14ac:dyDescent="0.25">
      <c r="C142" s="52" t="s">
        <v>105</v>
      </c>
      <c r="D142" s="55"/>
      <c r="E142" s="27">
        <v>3</v>
      </c>
      <c r="F142" s="54">
        <f t="shared" si="5"/>
        <v>3</v>
      </c>
      <c r="G142" s="61"/>
    </row>
    <row r="143" spans="1:9" x14ac:dyDescent="0.25">
      <c r="C143" s="52" t="s">
        <v>106</v>
      </c>
      <c r="D143" s="55">
        <v>5</v>
      </c>
      <c r="E143" s="27">
        <v>1</v>
      </c>
      <c r="F143" s="54">
        <f t="shared" si="5"/>
        <v>6</v>
      </c>
      <c r="G143" s="61"/>
    </row>
    <row r="144" spans="1:9" x14ac:dyDescent="0.25">
      <c r="A144" s="1"/>
      <c r="C144" s="52" t="s">
        <v>107</v>
      </c>
      <c r="D144" s="55"/>
      <c r="E144" s="27"/>
      <c r="F144" s="54">
        <f t="shared" si="5"/>
        <v>0</v>
      </c>
      <c r="G144" s="61"/>
      <c r="H144" s="1"/>
      <c r="I144" s="34"/>
    </row>
    <row r="145" spans="1:9" x14ac:dyDescent="0.25">
      <c r="A145" s="1"/>
      <c r="C145" s="52" t="s">
        <v>108</v>
      </c>
      <c r="D145" s="55"/>
      <c r="E145" s="27">
        <v>2</v>
      </c>
      <c r="F145" s="54">
        <f t="shared" si="5"/>
        <v>2</v>
      </c>
      <c r="G145" s="61"/>
      <c r="H145" s="1"/>
      <c r="I145" s="34"/>
    </row>
    <row r="146" spans="1:9" x14ac:dyDescent="0.25">
      <c r="A146" s="36"/>
      <c r="C146" s="52" t="s">
        <v>109</v>
      </c>
      <c r="D146" s="55"/>
      <c r="E146" s="27"/>
      <c r="F146" s="54">
        <f t="shared" si="5"/>
        <v>0</v>
      </c>
      <c r="G146" s="61"/>
      <c r="H146" s="1"/>
      <c r="I146" s="34"/>
    </row>
    <row r="147" spans="1:9" x14ac:dyDescent="0.25">
      <c r="C147" s="52" t="s">
        <v>110</v>
      </c>
      <c r="D147" s="55">
        <v>6</v>
      </c>
      <c r="E147" s="27">
        <v>3</v>
      </c>
      <c r="F147" s="54">
        <f t="shared" si="5"/>
        <v>9</v>
      </c>
      <c r="G147" s="61"/>
    </row>
    <row r="148" spans="1:9" x14ac:dyDescent="0.25">
      <c r="C148" s="52" t="s">
        <v>111</v>
      </c>
      <c r="D148" s="56">
        <v>13</v>
      </c>
      <c r="E148" s="57">
        <v>8</v>
      </c>
      <c r="F148" s="54">
        <f t="shared" si="5"/>
        <v>21</v>
      </c>
      <c r="G148" s="61"/>
    </row>
    <row r="149" spans="1:9" x14ac:dyDescent="0.25">
      <c r="C149" s="58" t="s">
        <v>112</v>
      </c>
      <c r="D149" s="55"/>
      <c r="E149" s="27"/>
      <c r="F149" s="54">
        <f>SUM(D149:E149)</f>
        <v>0</v>
      </c>
      <c r="G149" s="61">
        <f>SUM(F139:F148)</f>
        <v>87</v>
      </c>
    </row>
    <row r="150" spans="1:9" x14ac:dyDescent="0.25">
      <c r="C150" s="60" t="s">
        <v>113</v>
      </c>
      <c r="D150" s="55">
        <v>1</v>
      </c>
      <c r="E150" s="27">
        <v>2</v>
      </c>
      <c r="F150" s="54">
        <f>SUM(D150:E150)</f>
        <v>3</v>
      </c>
      <c r="G150" s="61">
        <f>SUM(F149:F150)</f>
        <v>3</v>
      </c>
    </row>
    <row r="151" spans="1:9" ht="15.75" thickBot="1" x14ac:dyDescent="0.3">
      <c r="C151" s="17"/>
      <c r="D151" s="61"/>
      <c r="F151" s="62"/>
      <c r="G151" s="62"/>
    </row>
    <row r="152" spans="1:9" ht="15.75" thickBot="1" x14ac:dyDescent="0.3">
      <c r="C152" s="63" t="s">
        <v>114</v>
      </c>
      <c r="D152" s="64">
        <f>SUM(D139:D150)</f>
        <v>47</v>
      </c>
      <c r="E152" s="65">
        <f>SUM(E139:E150)</f>
        <v>43</v>
      </c>
      <c r="F152" s="66"/>
      <c r="G152" s="66"/>
    </row>
    <row r="153" spans="1:9" x14ac:dyDescent="0.25">
      <c r="C153" s="58" t="s">
        <v>115</v>
      </c>
      <c r="D153" s="55">
        <f>G149</f>
        <v>87</v>
      </c>
      <c r="E153" s="67">
        <f>D153*1/D155</f>
        <v>0.96666666666666667</v>
      </c>
      <c r="F153" s="66"/>
      <c r="G153" s="66"/>
    </row>
    <row r="154" spans="1:9" x14ac:dyDescent="0.25">
      <c r="C154" s="58" t="s">
        <v>116</v>
      </c>
      <c r="D154" s="55">
        <f>G150</f>
        <v>3</v>
      </c>
      <c r="E154" s="67">
        <f>D154*E155/D155</f>
        <v>3.3333333333333333E-2</v>
      </c>
      <c r="F154" s="1"/>
      <c r="G154"/>
    </row>
    <row r="155" spans="1:9" x14ac:dyDescent="0.25">
      <c r="C155" s="68"/>
      <c r="D155" s="45">
        <f>SUM(D153:D154)</f>
        <v>90</v>
      </c>
      <c r="E155" s="69">
        <v>1</v>
      </c>
      <c r="F155" s="1"/>
      <c r="G155"/>
    </row>
    <row r="156" spans="1:9" x14ac:dyDescent="0.25">
      <c r="C156" s="17"/>
      <c r="F156" s="66"/>
      <c r="G156" s="66"/>
    </row>
  </sheetData>
  <mergeCells count="4">
    <mergeCell ref="A1:F1"/>
    <mergeCell ref="A2:F2"/>
    <mergeCell ref="G2:M2"/>
    <mergeCell ref="C118:D118"/>
  </mergeCells>
  <pageMargins left="0.70866141732283472" right="0.70866141732283472" top="0.74803149606299213" bottom="0.74803149606299213" header="0.31496062992125984" footer="0.31496062992125984"/>
  <pageSetup scale="7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F416F-019C-449A-AF8F-9478893F07DC}">
  <dimension ref="A1:N156"/>
  <sheetViews>
    <sheetView topLeftCell="A14" zoomScale="89" zoomScaleNormal="89" workbookViewId="0">
      <selection activeCell="H65" sqref="H65"/>
    </sheetView>
  </sheetViews>
  <sheetFormatPr baseColWidth="10" defaultRowHeight="15" x14ac:dyDescent="0.25"/>
  <cols>
    <col min="1" max="1" width="46.42578125" customWidth="1"/>
    <col min="2" max="2" width="37.42578125" style="17" customWidth="1"/>
    <col min="3" max="3" width="3.140625" customWidth="1"/>
    <col min="4" max="4" width="16.28515625" bestFit="1" customWidth="1"/>
    <col min="5" max="5" width="13.140625" customWidth="1"/>
    <col min="6" max="6" width="11.42578125" style="21"/>
    <col min="7" max="7" width="31.140625" customWidth="1"/>
    <col min="8" max="8" width="28.28515625" bestFit="1" customWidth="1"/>
    <col min="9" max="9" width="16" customWidth="1"/>
    <col min="10" max="10" width="15.28515625" customWidth="1"/>
    <col min="11" max="11" width="13.140625" bestFit="1" customWidth="1"/>
  </cols>
  <sheetData>
    <row r="1" spans="1:14" ht="21.75" thickBot="1" x14ac:dyDescent="0.4">
      <c r="A1" s="109" t="s">
        <v>117</v>
      </c>
      <c r="B1" s="109"/>
      <c r="C1" s="109"/>
      <c r="D1" s="109"/>
      <c r="E1" s="109"/>
      <c r="F1" s="109"/>
    </row>
    <row r="2" spans="1:14" ht="21.75" customHeight="1" thickBot="1" x14ac:dyDescent="0.4">
      <c r="A2" s="114" t="s">
        <v>118</v>
      </c>
      <c r="B2" s="115"/>
      <c r="C2" s="115"/>
      <c r="D2" s="115"/>
      <c r="E2" s="115"/>
      <c r="F2" s="115"/>
      <c r="G2" s="112" t="s">
        <v>119</v>
      </c>
      <c r="H2" s="112"/>
      <c r="I2" s="112"/>
      <c r="J2" s="112"/>
      <c r="K2" s="112"/>
      <c r="L2" s="112"/>
      <c r="M2" s="112"/>
      <c r="N2" s="70"/>
    </row>
    <row r="3" spans="1:14" ht="21.75" thickBot="1" x14ac:dyDescent="0.4">
      <c r="A3" s="2"/>
      <c r="B3" s="3"/>
      <c r="C3" s="4"/>
      <c r="D3" s="4"/>
      <c r="E3" s="4"/>
      <c r="F3" s="5"/>
      <c r="G3" s="6"/>
      <c r="H3" s="6"/>
      <c r="I3" s="6"/>
      <c r="J3" s="6"/>
      <c r="K3" s="6"/>
      <c r="L3" s="6"/>
      <c r="M3" s="6"/>
    </row>
    <row r="4" spans="1:14" ht="21.75" thickBot="1" x14ac:dyDescent="0.4">
      <c r="A4" s="7" t="s">
        <v>3</v>
      </c>
      <c r="B4" s="71" t="s">
        <v>4</v>
      </c>
      <c r="C4" s="7" t="s">
        <v>5</v>
      </c>
      <c r="D4" s="9" t="s">
        <v>6</v>
      </c>
      <c r="E4" s="9" t="s">
        <v>7</v>
      </c>
      <c r="F4" s="10" t="s">
        <v>8</v>
      </c>
      <c r="G4" s="6"/>
      <c r="H4" s="6"/>
      <c r="I4" s="6"/>
      <c r="J4" s="6"/>
      <c r="K4" s="6"/>
      <c r="L4" s="6"/>
      <c r="M4" s="6"/>
    </row>
    <row r="5" spans="1:14" ht="19.5" thickBot="1" x14ac:dyDescent="0.35">
      <c r="A5" s="12"/>
      <c r="B5" s="13"/>
      <c r="C5" s="12"/>
      <c r="D5" s="14"/>
      <c r="E5" s="14"/>
      <c r="F5" s="15"/>
      <c r="G5" s="6"/>
      <c r="H5" s="6"/>
      <c r="I5" s="6"/>
      <c r="J5" s="6"/>
      <c r="K5" s="6"/>
      <c r="L5" s="6"/>
      <c r="M5" s="6"/>
    </row>
    <row r="6" spans="1:14" ht="19.5" thickBot="1" x14ac:dyDescent="0.35">
      <c r="A6" s="16" t="s">
        <v>9</v>
      </c>
      <c r="C6" s="1"/>
      <c r="D6" s="1"/>
      <c r="E6" s="1"/>
      <c r="F6" s="18"/>
      <c r="H6" s="19" t="s">
        <v>10</v>
      </c>
      <c r="I6" s="20" t="s">
        <v>7</v>
      </c>
      <c r="J6" s="20" t="s">
        <v>11</v>
      </c>
    </row>
    <row r="7" spans="1:14" x14ac:dyDescent="0.25">
      <c r="H7" s="22" t="s">
        <v>12</v>
      </c>
      <c r="I7" s="23">
        <f>E68</f>
        <v>37004</v>
      </c>
      <c r="J7" s="24">
        <f>I7*1/I12</f>
        <v>0.4902301076852883</v>
      </c>
    </row>
    <row r="8" spans="1:14" x14ac:dyDescent="0.25">
      <c r="H8" s="22" t="s">
        <v>14</v>
      </c>
      <c r="I8" s="23">
        <f>E82</f>
        <v>11770</v>
      </c>
      <c r="J8" s="24">
        <f>I8*1/I12</f>
        <v>0.15592931487017195</v>
      </c>
    </row>
    <row r="9" spans="1:14" x14ac:dyDescent="0.25">
      <c r="H9" s="22" t="s">
        <v>16</v>
      </c>
      <c r="I9" s="23">
        <f>E87</f>
        <v>615</v>
      </c>
      <c r="J9" s="24">
        <f>I9*1/I12</f>
        <v>8.1475385424941166E-3</v>
      </c>
    </row>
    <row r="10" spans="1:14" x14ac:dyDescent="0.25">
      <c r="A10" s="25" t="s">
        <v>120</v>
      </c>
      <c r="B10" s="26" t="s">
        <v>9</v>
      </c>
      <c r="C10" s="27">
        <v>1</v>
      </c>
      <c r="D10" s="28">
        <f t="shared" ref="D10:D67" si="0">E10/C10</f>
        <v>638</v>
      </c>
      <c r="E10" s="29">
        <v>638</v>
      </c>
      <c r="F10" s="30"/>
      <c r="H10" s="22" t="s">
        <v>18</v>
      </c>
      <c r="I10" s="23">
        <f>E97</f>
        <v>5413.92</v>
      </c>
      <c r="J10" s="24">
        <f>I10*1/I12</f>
        <v>7.1723775391836997E-2</v>
      </c>
    </row>
    <row r="11" spans="1:14" x14ac:dyDescent="0.25">
      <c r="A11" s="25" t="s">
        <v>13</v>
      </c>
      <c r="B11" s="26" t="s">
        <v>9</v>
      </c>
      <c r="C11" s="27">
        <v>1</v>
      </c>
      <c r="D11" s="28">
        <f t="shared" si="0"/>
        <v>638</v>
      </c>
      <c r="E11" s="29">
        <v>638</v>
      </c>
      <c r="F11" s="30"/>
      <c r="H11" s="22" t="s">
        <v>20</v>
      </c>
      <c r="I11" s="23">
        <f>E109</f>
        <v>20680</v>
      </c>
      <c r="J11" s="24">
        <f>I11*1/I12</f>
        <v>0.27396926351020867</v>
      </c>
    </row>
    <row r="12" spans="1:14" x14ac:dyDescent="0.25">
      <c r="A12" s="25" t="s">
        <v>15</v>
      </c>
      <c r="B12" s="26" t="s">
        <v>9</v>
      </c>
      <c r="C12" s="27">
        <v>1</v>
      </c>
      <c r="D12" s="28">
        <f t="shared" si="0"/>
        <v>638</v>
      </c>
      <c r="E12" s="29">
        <v>638</v>
      </c>
      <c r="F12" s="30"/>
      <c r="H12" s="31" t="s">
        <v>22</v>
      </c>
      <c r="I12" s="32">
        <f>SUM(I7:I11)</f>
        <v>75482.92</v>
      </c>
      <c r="J12" s="33">
        <f>SUM(J7:J11)</f>
        <v>1</v>
      </c>
    </row>
    <row r="13" spans="1:14" x14ac:dyDescent="0.25">
      <c r="A13" s="25" t="s">
        <v>121</v>
      </c>
      <c r="B13" s="26" t="s">
        <v>9</v>
      </c>
      <c r="C13" s="27">
        <v>1</v>
      </c>
      <c r="D13" s="28">
        <f t="shared" si="0"/>
        <v>638</v>
      </c>
      <c r="E13" s="29">
        <v>638</v>
      </c>
      <c r="F13" s="30"/>
    </row>
    <row r="14" spans="1:14" x14ac:dyDescent="0.25">
      <c r="A14" s="25" t="s">
        <v>19</v>
      </c>
      <c r="B14" s="26" t="s">
        <v>9</v>
      </c>
      <c r="C14" s="27">
        <v>1</v>
      </c>
      <c r="D14" s="28">
        <f t="shared" si="0"/>
        <v>638</v>
      </c>
      <c r="E14" s="29">
        <v>638</v>
      </c>
      <c r="F14" s="30"/>
    </row>
    <row r="15" spans="1:14" x14ac:dyDescent="0.25">
      <c r="A15" s="25" t="s">
        <v>23</v>
      </c>
      <c r="B15" s="26" t="s">
        <v>9</v>
      </c>
      <c r="C15" s="27">
        <v>1</v>
      </c>
      <c r="D15" s="28">
        <f t="shared" si="0"/>
        <v>638</v>
      </c>
      <c r="E15" s="29">
        <v>638</v>
      </c>
      <c r="F15" s="30"/>
    </row>
    <row r="16" spans="1:14" x14ac:dyDescent="0.25">
      <c r="A16" s="25" t="s">
        <v>24</v>
      </c>
      <c r="B16" s="26" t="s">
        <v>9</v>
      </c>
      <c r="C16" s="27">
        <v>1</v>
      </c>
      <c r="D16" s="28">
        <f t="shared" si="0"/>
        <v>638</v>
      </c>
      <c r="E16" s="29">
        <v>638</v>
      </c>
      <c r="F16" s="30"/>
    </row>
    <row r="17" spans="1:6" x14ac:dyDescent="0.25">
      <c r="A17" s="25" t="s">
        <v>25</v>
      </c>
      <c r="B17" s="26" t="s">
        <v>9</v>
      </c>
      <c r="C17" s="27">
        <v>1</v>
      </c>
      <c r="D17" s="28">
        <f t="shared" si="0"/>
        <v>638</v>
      </c>
      <c r="E17" s="29">
        <v>638</v>
      </c>
      <c r="F17" s="30"/>
    </row>
    <row r="18" spans="1:6" x14ac:dyDescent="0.25">
      <c r="A18" s="25" t="s">
        <v>122</v>
      </c>
      <c r="B18" s="26" t="s">
        <v>9</v>
      </c>
      <c r="C18" s="27">
        <v>1</v>
      </c>
      <c r="D18" s="28">
        <f t="shared" si="0"/>
        <v>638</v>
      </c>
      <c r="E18" s="29">
        <v>638</v>
      </c>
      <c r="F18" s="30"/>
    </row>
    <row r="19" spans="1:6" x14ac:dyDescent="0.25">
      <c r="A19" s="25" t="s">
        <v>27</v>
      </c>
      <c r="B19" s="26" t="s">
        <v>9</v>
      </c>
      <c r="C19" s="27">
        <v>1</v>
      </c>
      <c r="D19" s="28">
        <f t="shared" si="0"/>
        <v>638</v>
      </c>
      <c r="E19" s="29">
        <v>638</v>
      </c>
      <c r="F19" s="30"/>
    </row>
    <row r="20" spans="1:6" x14ac:dyDescent="0.25">
      <c r="A20" s="25" t="s">
        <v>123</v>
      </c>
      <c r="B20" s="26" t="s">
        <v>9</v>
      </c>
      <c r="C20" s="27">
        <v>1</v>
      </c>
      <c r="D20" s="28">
        <f t="shared" si="0"/>
        <v>638</v>
      </c>
      <c r="E20" s="29">
        <v>638</v>
      </c>
      <c r="F20" s="30"/>
    </row>
    <row r="21" spans="1:6" x14ac:dyDescent="0.25">
      <c r="A21" s="25" t="s">
        <v>124</v>
      </c>
      <c r="B21" s="26" t="s">
        <v>9</v>
      </c>
      <c r="C21" s="27">
        <v>1</v>
      </c>
      <c r="D21" s="28">
        <f t="shared" si="0"/>
        <v>638</v>
      </c>
      <c r="E21" s="29">
        <v>638</v>
      </c>
      <c r="F21" s="30"/>
    </row>
    <row r="22" spans="1:6" x14ac:dyDescent="0.25">
      <c r="A22" s="25" t="s">
        <v>125</v>
      </c>
      <c r="B22" s="26" t="s">
        <v>9</v>
      </c>
      <c r="C22" s="27">
        <v>1</v>
      </c>
      <c r="D22" s="28">
        <f t="shared" si="0"/>
        <v>638</v>
      </c>
      <c r="E22" s="29">
        <v>638</v>
      </c>
      <c r="F22" s="30"/>
    </row>
    <row r="23" spans="1:6" x14ac:dyDescent="0.25">
      <c r="A23" s="25" t="s">
        <v>29</v>
      </c>
      <c r="B23" s="26" t="s">
        <v>9</v>
      </c>
      <c r="C23" s="27">
        <v>1</v>
      </c>
      <c r="D23" s="28">
        <f t="shared" si="0"/>
        <v>638</v>
      </c>
      <c r="E23" s="29">
        <v>638</v>
      </c>
      <c r="F23" s="30"/>
    </row>
    <row r="24" spans="1:6" x14ac:dyDescent="0.25">
      <c r="A24" s="25" t="s">
        <v>30</v>
      </c>
      <c r="B24" s="26" t="s">
        <v>9</v>
      </c>
      <c r="C24" s="27">
        <v>1</v>
      </c>
      <c r="D24" s="28">
        <f t="shared" si="0"/>
        <v>638</v>
      </c>
      <c r="E24" s="29">
        <v>638</v>
      </c>
      <c r="F24" s="30"/>
    </row>
    <row r="25" spans="1:6" x14ac:dyDescent="0.25">
      <c r="A25" s="25" t="s">
        <v>32</v>
      </c>
      <c r="B25" s="26" t="s">
        <v>9</v>
      </c>
      <c r="C25" s="27">
        <v>1</v>
      </c>
      <c r="D25" s="28">
        <f t="shared" si="0"/>
        <v>638</v>
      </c>
      <c r="E25" s="29">
        <v>638</v>
      </c>
      <c r="F25" s="30"/>
    </row>
    <row r="26" spans="1:6" x14ac:dyDescent="0.25">
      <c r="A26" s="25" t="s">
        <v>33</v>
      </c>
      <c r="B26" s="26" t="s">
        <v>9</v>
      </c>
      <c r="C26" s="27">
        <v>1</v>
      </c>
      <c r="D26" s="28">
        <f t="shared" si="0"/>
        <v>638</v>
      </c>
      <c r="E26" s="29">
        <v>638</v>
      </c>
      <c r="F26" s="30"/>
    </row>
    <row r="27" spans="1:6" x14ac:dyDescent="0.25">
      <c r="A27" s="25" t="s">
        <v>126</v>
      </c>
      <c r="B27" s="26" t="s">
        <v>9</v>
      </c>
      <c r="C27" s="27">
        <v>1</v>
      </c>
      <c r="D27" s="28">
        <f t="shared" si="0"/>
        <v>638</v>
      </c>
      <c r="E27" s="29">
        <v>638</v>
      </c>
      <c r="F27" s="30"/>
    </row>
    <row r="28" spans="1:6" x14ac:dyDescent="0.25">
      <c r="A28" s="25" t="s">
        <v>35</v>
      </c>
      <c r="B28" s="26" t="s">
        <v>9</v>
      </c>
      <c r="C28" s="27">
        <v>1</v>
      </c>
      <c r="D28" s="28">
        <f t="shared" si="0"/>
        <v>638</v>
      </c>
      <c r="E28" s="29">
        <v>638</v>
      </c>
      <c r="F28" s="30"/>
    </row>
    <row r="29" spans="1:6" x14ac:dyDescent="0.25">
      <c r="A29" s="25" t="s">
        <v>35</v>
      </c>
      <c r="B29" s="26" t="s">
        <v>9</v>
      </c>
      <c r="C29" s="27">
        <v>1</v>
      </c>
      <c r="D29" s="28">
        <f t="shared" si="0"/>
        <v>638</v>
      </c>
      <c r="E29" s="29">
        <v>638</v>
      </c>
      <c r="F29" s="30"/>
    </row>
    <row r="30" spans="1:6" x14ac:dyDescent="0.25">
      <c r="A30" s="25" t="s">
        <v>127</v>
      </c>
      <c r="B30" s="26" t="s">
        <v>128</v>
      </c>
      <c r="C30" s="27">
        <v>1</v>
      </c>
      <c r="D30" s="28">
        <f t="shared" si="0"/>
        <v>638</v>
      </c>
      <c r="E30" s="29">
        <v>638</v>
      </c>
      <c r="F30" s="30"/>
    </row>
    <row r="31" spans="1:6" x14ac:dyDescent="0.25">
      <c r="A31" s="25" t="s">
        <v>129</v>
      </c>
      <c r="B31" s="26" t="s">
        <v>9</v>
      </c>
      <c r="C31" s="27">
        <v>1</v>
      </c>
      <c r="D31" s="28">
        <f t="shared" si="0"/>
        <v>638</v>
      </c>
      <c r="E31" s="29">
        <v>638</v>
      </c>
      <c r="F31" s="30"/>
    </row>
    <row r="32" spans="1:6" x14ac:dyDescent="0.25">
      <c r="A32" s="25" t="s">
        <v>130</v>
      </c>
      <c r="B32" s="26" t="s">
        <v>9</v>
      </c>
      <c r="C32" s="27">
        <v>1</v>
      </c>
      <c r="D32" s="28">
        <f t="shared" si="0"/>
        <v>638</v>
      </c>
      <c r="E32" s="29">
        <v>638</v>
      </c>
      <c r="F32" s="30"/>
    </row>
    <row r="33" spans="1:6" x14ac:dyDescent="0.25">
      <c r="A33" s="25" t="s">
        <v>37</v>
      </c>
      <c r="B33" s="26" t="s">
        <v>9</v>
      </c>
      <c r="C33" s="27">
        <v>1</v>
      </c>
      <c r="D33" s="28">
        <f t="shared" si="0"/>
        <v>638</v>
      </c>
      <c r="E33" s="29">
        <v>638</v>
      </c>
      <c r="F33" s="30"/>
    </row>
    <row r="34" spans="1:6" x14ac:dyDescent="0.25">
      <c r="A34" s="25" t="s">
        <v>38</v>
      </c>
      <c r="B34" s="26" t="s">
        <v>9</v>
      </c>
      <c r="C34" s="27">
        <v>1</v>
      </c>
      <c r="D34" s="28">
        <f t="shared" si="0"/>
        <v>638</v>
      </c>
      <c r="E34" s="29">
        <v>638</v>
      </c>
      <c r="F34" s="30"/>
    </row>
    <row r="35" spans="1:6" x14ac:dyDescent="0.25">
      <c r="A35" s="25" t="s">
        <v>40</v>
      </c>
      <c r="B35" s="26" t="s">
        <v>9</v>
      </c>
      <c r="C35" s="27">
        <v>1</v>
      </c>
      <c r="D35" s="28">
        <f t="shared" si="0"/>
        <v>638</v>
      </c>
      <c r="E35" s="29">
        <v>638</v>
      </c>
      <c r="F35" s="30"/>
    </row>
    <row r="36" spans="1:6" x14ac:dyDescent="0.25">
      <c r="A36" s="25" t="s">
        <v>42</v>
      </c>
      <c r="B36" s="26" t="s">
        <v>128</v>
      </c>
      <c r="C36" s="27">
        <v>1</v>
      </c>
      <c r="D36" s="28">
        <f t="shared" si="0"/>
        <v>638</v>
      </c>
      <c r="E36" s="29">
        <v>638</v>
      </c>
      <c r="F36" s="30"/>
    </row>
    <row r="37" spans="1:6" x14ac:dyDescent="0.25">
      <c r="A37" s="25" t="s">
        <v>43</v>
      </c>
      <c r="B37" s="26" t="s">
        <v>9</v>
      </c>
      <c r="C37" s="27">
        <v>1</v>
      </c>
      <c r="D37" s="28">
        <f t="shared" si="0"/>
        <v>638</v>
      </c>
      <c r="E37" s="29">
        <v>638</v>
      </c>
      <c r="F37" s="30"/>
    </row>
    <row r="38" spans="1:6" x14ac:dyDescent="0.25">
      <c r="A38" s="25" t="s">
        <v>131</v>
      </c>
      <c r="B38" s="26" t="s">
        <v>9</v>
      </c>
      <c r="C38" s="27">
        <v>1</v>
      </c>
      <c r="D38" s="28">
        <f t="shared" si="0"/>
        <v>638</v>
      </c>
      <c r="E38" s="29">
        <v>638</v>
      </c>
      <c r="F38" s="30"/>
    </row>
    <row r="39" spans="1:6" x14ac:dyDescent="0.25">
      <c r="A39" s="25" t="s">
        <v>44</v>
      </c>
      <c r="B39" s="26" t="s">
        <v>9</v>
      </c>
      <c r="C39" s="27">
        <v>1</v>
      </c>
      <c r="D39" s="28">
        <f t="shared" si="0"/>
        <v>638</v>
      </c>
      <c r="E39" s="29">
        <v>638</v>
      </c>
      <c r="F39" s="30"/>
    </row>
    <row r="40" spans="1:6" x14ac:dyDescent="0.25">
      <c r="A40" s="25" t="s">
        <v>132</v>
      </c>
      <c r="B40" s="26" t="s">
        <v>9</v>
      </c>
      <c r="C40" s="27">
        <v>1</v>
      </c>
      <c r="D40" s="28">
        <f t="shared" si="0"/>
        <v>638</v>
      </c>
      <c r="E40" s="29">
        <v>638</v>
      </c>
      <c r="F40" s="30"/>
    </row>
    <row r="41" spans="1:6" x14ac:dyDescent="0.25">
      <c r="A41" s="25" t="s">
        <v>46</v>
      </c>
      <c r="B41" s="26" t="s">
        <v>9</v>
      </c>
      <c r="C41" s="27">
        <v>1</v>
      </c>
      <c r="D41" s="28">
        <f t="shared" si="0"/>
        <v>638</v>
      </c>
      <c r="E41" s="29">
        <v>638</v>
      </c>
      <c r="F41" s="30"/>
    </row>
    <row r="42" spans="1:6" x14ac:dyDescent="0.25">
      <c r="A42" s="25" t="s">
        <v>51</v>
      </c>
      <c r="B42" s="26" t="s">
        <v>9</v>
      </c>
      <c r="C42" s="27">
        <v>1</v>
      </c>
      <c r="D42" s="28">
        <f t="shared" si="0"/>
        <v>638</v>
      </c>
      <c r="E42" s="29">
        <v>638</v>
      </c>
      <c r="F42" s="30"/>
    </row>
    <row r="43" spans="1:6" x14ac:dyDescent="0.25">
      <c r="A43" s="25" t="s">
        <v>133</v>
      </c>
      <c r="B43" s="26" t="s">
        <v>9</v>
      </c>
      <c r="C43" s="27">
        <v>1</v>
      </c>
      <c r="D43" s="28">
        <f t="shared" si="0"/>
        <v>638</v>
      </c>
      <c r="E43" s="29">
        <v>638</v>
      </c>
      <c r="F43" s="30"/>
    </row>
    <row r="44" spans="1:6" x14ac:dyDescent="0.25">
      <c r="A44" s="25" t="s">
        <v>53</v>
      </c>
      <c r="B44" s="26" t="s">
        <v>9</v>
      </c>
      <c r="C44" s="27">
        <v>1</v>
      </c>
      <c r="D44" s="28">
        <f t="shared" si="0"/>
        <v>638</v>
      </c>
      <c r="E44" s="29">
        <v>638</v>
      </c>
      <c r="F44" s="30"/>
    </row>
    <row r="45" spans="1:6" x14ac:dyDescent="0.25">
      <c r="A45" s="25" t="s">
        <v>54</v>
      </c>
      <c r="B45" s="26" t="s">
        <v>9</v>
      </c>
      <c r="C45" s="27">
        <v>1</v>
      </c>
      <c r="D45" s="28">
        <f t="shared" si="0"/>
        <v>638</v>
      </c>
      <c r="E45" s="29">
        <v>638</v>
      </c>
      <c r="F45" s="30"/>
    </row>
    <row r="46" spans="1:6" x14ac:dyDescent="0.25">
      <c r="A46" s="25" t="s">
        <v>56</v>
      </c>
      <c r="B46" s="26" t="s">
        <v>9</v>
      </c>
      <c r="C46" s="27">
        <v>1</v>
      </c>
      <c r="D46" s="28">
        <f t="shared" si="0"/>
        <v>638</v>
      </c>
      <c r="E46" s="29">
        <v>638</v>
      </c>
      <c r="F46" s="30"/>
    </row>
    <row r="47" spans="1:6" x14ac:dyDescent="0.25">
      <c r="A47" s="25" t="s">
        <v>134</v>
      </c>
      <c r="B47" s="26" t="s">
        <v>9</v>
      </c>
      <c r="C47" s="27">
        <v>1</v>
      </c>
      <c r="D47" s="28">
        <f t="shared" si="0"/>
        <v>638</v>
      </c>
      <c r="E47" s="29">
        <v>638</v>
      </c>
      <c r="F47" s="30"/>
    </row>
    <row r="48" spans="1:6" x14ac:dyDescent="0.25">
      <c r="A48" s="25" t="s">
        <v>58</v>
      </c>
      <c r="B48" s="26" t="s">
        <v>9</v>
      </c>
      <c r="C48" s="27">
        <v>1</v>
      </c>
      <c r="D48" s="28">
        <f t="shared" si="0"/>
        <v>638</v>
      </c>
      <c r="E48" s="29">
        <v>638</v>
      </c>
      <c r="F48" s="30"/>
    </row>
    <row r="49" spans="1:6" x14ac:dyDescent="0.25">
      <c r="A49" s="25" t="s">
        <v>135</v>
      </c>
      <c r="B49" s="26" t="s">
        <v>9</v>
      </c>
      <c r="C49" s="27">
        <v>1</v>
      </c>
      <c r="D49" s="28">
        <f t="shared" si="0"/>
        <v>638</v>
      </c>
      <c r="E49" s="29">
        <v>638</v>
      </c>
      <c r="F49" s="30"/>
    </row>
    <row r="50" spans="1:6" x14ac:dyDescent="0.25">
      <c r="A50" s="25" t="s">
        <v>136</v>
      </c>
      <c r="B50" s="26" t="s">
        <v>9</v>
      </c>
      <c r="C50" s="27">
        <v>1</v>
      </c>
      <c r="D50" s="28">
        <f t="shared" si="0"/>
        <v>638</v>
      </c>
      <c r="E50" s="29">
        <v>638</v>
      </c>
      <c r="F50" s="30"/>
    </row>
    <row r="51" spans="1:6" x14ac:dyDescent="0.25">
      <c r="A51" s="25" t="s">
        <v>60</v>
      </c>
      <c r="B51" s="26" t="s">
        <v>9</v>
      </c>
      <c r="C51" s="27">
        <v>1</v>
      </c>
      <c r="D51" s="28">
        <f t="shared" si="0"/>
        <v>638</v>
      </c>
      <c r="E51" s="29">
        <v>638</v>
      </c>
      <c r="F51" s="30"/>
    </row>
    <row r="52" spans="1:6" x14ac:dyDescent="0.25">
      <c r="A52" s="25" t="s">
        <v>61</v>
      </c>
      <c r="B52" s="26" t="s">
        <v>9</v>
      </c>
      <c r="C52" s="27">
        <v>1</v>
      </c>
      <c r="D52" s="28">
        <f t="shared" si="0"/>
        <v>638</v>
      </c>
      <c r="E52" s="29">
        <v>638</v>
      </c>
      <c r="F52" s="30"/>
    </row>
    <row r="53" spans="1:6" x14ac:dyDescent="0.25">
      <c r="A53" s="25" t="s">
        <v>137</v>
      </c>
      <c r="B53" s="26" t="s">
        <v>9</v>
      </c>
      <c r="C53" s="27">
        <v>1</v>
      </c>
      <c r="D53" s="28">
        <f t="shared" si="0"/>
        <v>638</v>
      </c>
      <c r="E53" s="29">
        <v>638</v>
      </c>
      <c r="F53" s="30"/>
    </row>
    <row r="54" spans="1:6" x14ac:dyDescent="0.25">
      <c r="A54" s="25" t="s">
        <v>138</v>
      </c>
      <c r="B54" s="26" t="s">
        <v>9</v>
      </c>
      <c r="C54" s="27">
        <v>1</v>
      </c>
      <c r="D54" s="28">
        <f t="shared" si="0"/>
        <v>638</v>
      </c>
      <c r="E54" s="29">
        <v>638</v>
      </c>
      <c r="F54" s="30"/>
    </row>
    <row r="55" spans="1:6" x14ac:dyDescent="0.25">
      <c r="A55" s="25" t="s">
        <v>64</v>
      </c>
      <c r="B55" s="26" t="s">
        <v>9</v>
      </c>
      <c r="C55" s="27">
        <v>1</v>
      </c>
      <c r="D55" s="28">
        <f t="shared" si="0"/>
        <v>638</v>
      </c>
      <c r="E55" s="29">
        <v>638</v>
      </c>
      <c r="F55" s="30"/>
    </row>
    <row r="56" spans="1:6" x14ac:dyDescent="0.25">
      <c r="A56" s="25" t="s">
        <v>65</v>
      </c>
      <c r="B56" s="26" t="s">
        <v>9</v>
      </c>
      <c r="C56" s="27">
        <v>1</v>
      </c>
      <c r="D56" s="28">
        <f t="shared" si="0"/>
        <v>638</v>
      </c>
      <c r="E56" s="29">
        <v>638</v>
      </c>
      <c r="F56" s="30"/>
    </row>
    <row r="57" spans="1:6" x14ac:dyDescent="0.25">
      <c r="A57" s="25" t="s">
        <v>66</v>
      </c>
      <c r="B57" s="26" t="s">
        <v>128</v>
      </c>
      <c r="C57" s="27">
        <v>1</v>
      </c>
      <c r="D57" s="28">
        <f t="shared" si="0"/>
        <v>638</v>
      </c>
      <c r="E57" s="29">
        <v>638</v>
      </c>
      <c r="F57" s="30"/>
    </row>
    <row r="58" spans="1:6" x14ac:dyDescent="0.25">
      <c r="A58" s="25" t="s">
        <v>139</v>
      </c>
      <c r="B58" s="26" t="s">
        <v>9</v>
      </c>
      <c r="C58" s="27">
        <v>1</v>
      </c>
      <c r="D58" s="28">
        <f t="shared" si="0"/>
        <v>638</v>
      </c>
      <c r="E58" s="29">
        <v>638</v>
      </c>
      <c r="F58" s="30"/>
    </row>
    <row r="59" spans="1:6" x14ac:dyDescent="0.25">
      <c r="A59" s="25" t="s">
        <v>67</v>
      </c>
      <c r="B59" s="26" t="s">
        <v>9</v>
      </c>
      <c r="C59" s="27">
        <v>1</v>
      </c>
      <c r="D59" s="28">
        <f t="shared" si="0"/>
        <v>638</v>
      </c>
      <c r="E59" s="29">
        <v>638</v>
      </c>
      <c r="F59" s="30"/>
    </row>
    <row r="60" spans="1:6" x14ac:dyDescent="0.25">
      <c r="A60" s="25" t="s">
        <v>68</v>
      </c>
      <c r="B60" s="26" t="s">
        <v>128</v>
      </c>
      <c r="C60" s="27">
        <v>1</v>
      </c>
      <c r="D60" s="28">
        <f t="shared" si="0"/>
        <v>638</v>
      </c>
      <c r="E60" s="29">
        <v>638</v>
      </c>
      <c r="F60" s="30"/>
    </row>
    <row r="61" spans="1:6" x14ac:dyDescent="0.25">
      <c r="A61" s="25" t="s">
        <v>140</v>
      </c>
      <c r="B61" s="26" t="s">
        <v>9</v>
      </c>
      <c r="C61" s="27">
        <v>1</v>
      </c>
      <c r="D61" s="28">
        <f t="shared" si="0"/>
        <v>638</v>
      </c>
      <c r="E61" s="29">
        <v>638</v>
      </c>
      <c r="F61" s="30"/>
    </row>
    <row r="62" spans="1:6" x14ac:dyDescent="0.25">
      <c r="A62" s="25" t="s">
        <v>141</v>
      </c>
      <c r="B62" s="26" t="s">
        <v>9</v>
      </c>
      <c r="C62" s="27">
        <v>1</v>
      </c>
      <c r="D62" s="28">
        <f t="shared" si="0"/>
        <v>638</v>
      </c>
      <c r="E62" s="29">
        <v>638</v>
      </c>
      <c r="F62" s="30"/>
    </row>
    <row r="63" spans="1:6" x14ac:dyDescent="0.25">
      <c r="A63" s="25" t="s">
        <v>70</v>
      </c>
      <c r="B63" s="26" t="s">
        <v>9</v>
      </c>
      <c r="C63" s="27">
        <v>1</v>
      </c>
      <c r="D63" s="28">
        <f t="shared" si="0"/>
        <v>638</v>
      </c>
      <c r="E63" s="29">
        <v>638</v>
      </c>
      <c r="F63" s="30"/>
    </row>
    <row r="64" spans="1:6" x14ac:dyDescent="0.25">
      <c r="A64" s="25" t="s">
        <v>72</v>
      </c>
      <c r="B64" s="26" t="s">
        <v>9</v>
      </c>
      <c r="C64" s="27">
        <v>1</v>
      </c>
      <c r="D64" s="28">
        <f t="shared" si="0"/>
        <v>638</v>
      </c>
      <c r="E64" s="29">
        <v>638</v>
      </c>
      <c r="F64" s="30"/>
    </row>
    <row r="65" spans="1:11" x14ac:dyDescent="0.25">
      <c r="A65" s="25" t="s">
        <v>73</v>
      </c>
      <c r="B65" s="26" t="s">
        <v>9</v>
      </c>
      <c r="C65" s="27">
        <v>1</v>
      </c>
      <c r="D65" s="28">
        <f t="shared" si="0"/>
        <v>638</v>
      </c>
      <c r="E65" s="29">
        <v>638</v>
      </c>
      <c r="F65" s="30"/>
    </row>
    <row r="66" spans="1:11" x14ac:dyDescent="0.25">
      <c r="A66" s="25" t="s">
        <v>74</v>
      </c>
      <c r="B66" s="26" t="s">
        <v>9</v>
      </c>
      <c r="C66" s="27">
        <v>1</v>
      </c>
      <c r="D66" s="28">
        <f t="shared" si="0"/>
        <v>638</v>
      </c>
      <c r="E66" s="29">
        <v>638</v>
      </c>
      <c r="F66" s="30"/>
    </row>
    <row r="67" spans="1:11" x14ac:dyDescent="0.25">
      <c r="A67" s="25" t="s">
        <v>75</v>
      </c>
      <c r="B67" s="26" t="s">
        <v>9</v>
      </c>
      <c r="C67" s="27">
        <v>1</v>
      </c>
      <c r="D67" s="28">
        <f t="shared" si="0"/>
        <v>638</v>
      </c>
      <c r="E67" s="29">
        <v>638</v>
      </c>
      <c r="F67" s="30"/>
    </row>
    <row r="68" spans="1:11" x14ac:dyDescent="0.25">
      <c r="A68" s="36"/>
      <c r="C68" s="1"/>
      <c r="D68" s="37" t="s">
        <v>22</v>
      </c>
      <c r="E68" s="38">
        <f>SUM(E10:E67)</f>
        <v>37004</v>
      </c>
      <c r="F68" s="39">
        <f>E68*1/E111</f>
        <v>0.4902301076852883</v>
      </c>
      <c r="H68" s="1"/>
      <c r="I68" s="1"/>
      <c r="J68" s="1"/>
      <c r="K68" s="34"/>
    </row>
    <row r="69" spans="1:11" ht="15.75" thickBot="1" x14ac:dyDescent="0.3">
      <c r="A69" s="36"/>
      <c r="C69" s="1"/>
      <c r="D69" s="1"/>
      <c r="E69" s="1"/>
      <c r="H69" s="1"/>
      <c r="I69" s="1"/>
      <c r="J69" s="1"/>
      <c r="K69" s="34"/>
    </row>
    <row r="70" spans="1:11" ht="19.5" thickBot="1" x14ac:dyDescent="0.35">
      <c r="A70" s="40" t="s">
        <v>76</v>
      </c>
      <c r="C70" s="1"/>
      <c r="D70" s="1"/>
      <c r="E70" s="1"/>
      <c r="H70" s="1"/>
      <c r="I70" s="1"/>
      <c r="J70" s="1"/>
      <c r="K70" s="34"/>
    </row>
    <row r="71" spans="1:11" x14ac:dyDescent="0.25">
      <c r="A71" s="36"/>
      <c r="C71" s="1"/>
      <c r="D71" s="1"/>
      <c r="E71" s="1"/>
      <c r="H71" s="1"/>
      <c r="I71" s="1"/>
      <c r="J71" s="1"/>
      <c r="K71" s="34"/>
    </row>
    <row r="72" spans="1:11" x14ac:dyDescent="0.25">
      <c r="A72" s="25" t="s">
        <v>79</v>
      </c>
      <c r="B72" s="26" t="s">
        <v>80</v>
      </c>
      <c r="C72" s="27">
        <v>1</v>
      </c>
      <c r="D72" s="28">
        <f t="shared" ref="D72:D81" si="1">E72/C72</f>
        <v>1000</v>
      </c>
      <c r="E72" s="29">
        <v>1000</v>
      </c>
      <c r="F72" s="30"/>
    </row>
    <row r="73" spans="1:11" x14ac:dyDescent="0.25">
      <c r="A73" s="25" t="s">
        <v>142</v>
      </c>
      <c r="B73" s="26" t="s">
        <v>80</v>
      </c>
      <c r="C73" s="27">
        <v>1</v>
      </c>
      <c r="D73" s="28">
        <f t="shared" si="1"/>
        <v>1000</v>
      </c>
      <c r="E73" s="29">
        <v>1000</v>
      </c>
      <c r="F73" s="30"/>
    </row>
    <row r="74" spans="1:11" x14ac:dyDescent="0.25">
      <c r="A74" s="25" t="s">
        <v>143</v>
      </c>
      <c r="B74" s="26" t="s">
        <v>144</v>
      </c>
      <c r="C74" s="27">
        <v>1</v>
      </c>
      <c r="D74" s="28">
        <f t="shared" si="1"/>
        <v>600</v>
      </c>
      <c r="E74" s="29">
        <v>600</v>
      </c>
      <c r="F74" s="30"/>
    </row>
    <row r="75" spans="1:11" x14ac:dyDescent="0.25">
      <c r="A75" s="25" t="s">
        <v>145</v>
      </c>
      <c r="B75" s="26" t="s">
        <v>146</v>
      </c>
      <c r="C75" s="27">
        <v>1</v>
      </c>
      <c r="D75" s="28">
        <f t="shared" si="1"/>
        <v>1500</v>
      </c>
      <c r="E75" s="29">
        <v>1500</v>
      </c>
      <c r="F75" s="30"/>
    </row>
    <row r="76" spans="1:11" x14ac:dyDescent="0.25">
      <c r="A76" s="25" t="s">
        <v>147</v>
      </c>
      <c r="B76" s="26" t="s">
        <v>80</v>
      </c>
      <c r="C76" s="27">
        <v>1</v>
      </c>
      <c r="D76" s="28">
        <f t="shared" si="1"/>
        <v>1000</v>
      </c>
      <c r="E76" s="29">
        <v>1000</v>
      </c>
      <c r="F76" s="30"/>
    </row>
    <row r="77" spans="1:11" x14ac:dyDescent="0.25">
      <c r="A77" s="25" t="s">
        <v>148</v>
      </c>
      <c r="B77" s="26" t="s">
        <v>149</v>
      </c>
      <c r="C77" s="27">
        <v>1</v>
      </c>
      <c r="D77" s="28">
        <f t="shared" si="1"/>
        <v>2000</v>
      </c>
      <c r="E77" s="29">
        <v>2000</v>
      </c>
      <c r="F77" s="30"/>
    </row>
    <row r="78" spans="1:11" x14ac:dyDescent="0.25">
      <c r="A78" s="25" t="s">
        <v>150</v>
      </c>
      <c r="B78" s="26" t="s">
        <v>151</v>
      </c>
      <c r="C78" s="27">
        <v>1</v>
      </c>
      <c r="D78" s="28">
        <f t="shared" si="1"/>
        <v>1000</v>
      </c>
      <c r="E78" s="29">
        <v>1000</v>
      </c>
      <c r="F78" s="30"/>
    </row>
    <row r="79" spans="1:11" x14ac:dyDescent="0.25">
      <c r="A79" s="25" t="s">
        <v>152</v>
      </c>
      <c r="B79" s="26" t="s">
        <v>80</v>
      </c>
      <c r="C79" s="27">
        <v>1</v>
      </c>
      <c r="D79" s="28">
        <f t="shared" si="1"/>
        <v>2000</v>
      </c>
      <c r="E79" s="29">
        <v>2000</v>
      </c>
      <c r="F79" s="30"/>
    </row>
    <row r="80" spans="1:11" x14ac:dyDescent="0.25">
      <c r="A80" s="25" t="s">
        <v>153</v>
      </c>
      <c r="B80" s="26" t="s">
        <v>80</v>
      </c>
      <c r="C80" s="27">
        <v>1</v>
      </c>
      <c r="D80" s="28">
        <f t="shared" si="1"/>
        <v>1000</v>
      </c>
      <c r="E80" s="29">
        <v>1000</v>
      </c>
      <c r="F80" s="30"/>
    </row>
    <row r="81" spans="1:11" x14ac:dyDescent="0.25">
      <c r="A81" s="25" t="s">
        <v>154</v>
      </c>
      <c r="B81" s="26" t="s">
        <v>155</v>
      </c>
      <c r="C81" s="27">
        <v>1</v>
      </c>
      <c r="D81" s="28">
        <f t="shared" si="1"/>
        <v>670</v>
      </c>
      <c r="E81" s="29">
        <v>670</v>
      </c>
      <c r="F81" s="30"/>
    </row>
    <row r="82" spans="1:11" x14ac:dyDescent="0.25">
      <c r="A82" s="36"/>
      <c r="C82" s="1"/>
      <c r="D82" s="37" t="s">
        <v>22</v>
      </c>
      <c r="E82" s="38">
        <f>SUM(E72:E81)</f>
        <v>11770</v>
      </c>
      <c r="F82" s="39">
        <f>E82*1/E111</f>
        <v>0.15592931487017195</v>
      </c>
      <c r="H82" s="1"/>
      <c r="I82" s="1"/>
      <c r="J82" s="1"/>
      <c r="K82" s="34"/>
    </row>
    <row r="83" spans="1:11" ht="15.75" thickBot="1" x14ac:dyDescent="0.3">
      <c r="A83" s="36"/>
      <c r="C83" s="1"/>
      <c r="D83" s="45"/>
      <c r="E83" s="72"/>
      <c r="F83" s="69"/>
      <c r="H83" s="1"/>
      <c r="I83" s="1"/>
      <c r="J83" s="1"/>
      <c r="K83" s="34"/>
    </row>
    <row r="84" spans="1:11" ht="19.5" thickBot="1" x14ac:dyDescent="0.35">
      <c r="A84" s="40" t="s">
        <v>84</v>
      </c>
      <c r="C84" s="1"/>
      <c r="D84" s="1"/>
      <c r="E84" s="1"/>
      <c r="H84" s="1"/>
      <c r="I84" s="1"/>
      <c r="J84" s="1"/>
      <c r="K84" s="34"/>
    </row>
    <row r="85" spans="1:11" x14ac:dyDescent="0.25">
      <c r="A85" s="36"/>
      <c r="C85" s="1"/>
      <c r="D85" s="1"/>
      <c r="E85" s="1"/>
      <c r="H85" s="1"/>
      <c r="I85" s="1"/>
      <c r="J85" s="1"/>
      <c r="K85" s="34"/>
    </row>
    <row r="86" spans="1:11" x14ac:dyDescent="0.25">
      <c r="A86" s="25" t="s">
        <v>156</v>
      </c>
      <c r="B86" s="26" t="s">
        <v>157</v>
      </c>
      <c r="C86" s="27">
        <v>1</v>
      </c>
      <c r="D86" s="28">
        <f>E86/C86</f>
        <v>615</v>
      </c>
      <c r="E86" s="29">
        <v>615</v>
      </c>
      <c r="F86" s="30"/>
    </row>
    <row r="87" spans="1:11" x14ac:dyDescent="0.25">
      <c r="A87" s="36"/>
      <c r="C87" s="1"/>
      <c r="D87" s="37" t="s">
        <v>22</v>
      </c>
      <c r="E87" s="38">
        <f>SUM(E86)</f>
        <v>615</v>
      </c>
      <c r="F87" s="39">
        <f>E87*1/E111</f>
        <v>8.1475385424941166E-3</v>
      </c>
      <c r="H87" s="1"/>
      <c r="I87" s="1"/>
      <c r="J87" s="1"/>
      <c r="K87" s="34"/>
    </row>
    <row r="88" spans="1:11" ht="15.75" thickBot="1" x14ac:dyDescent="0.3">
      <c r="A88" s="36"/>
      <c r="C88" s="1"/>
      <c r="D88" s="1"/>
      <c r="E88" s="1"/>
      <c r="H88" s="1"/>
      <c r="I88" s="1"/>
      <c r="J88" s="1"/>
      <c r="K88" s="34"/>
    </row>
    <row r="89" spans="1:11" ht="19.5" thickBot="1" x14ac:dyDescent="0.35">
      <c r="A89" s="46" t="s">
        <v>80</v>
      </c>
      <c r="C89" s="1"/>
      <c r="D89" s="1"/>
      <c r="E89" s="1"/>
      <c r="H89" s="1"/>
      <c r="I89" s="1"/>
      <c r="J89" s="1"/>
      <c r="K89" s="34"/>
    </row>
    <row r="90" spans="1:11" ht="18.75" x14ac:dyDescent="0.3">
      <c r="A90" s="73"/>
      <c r="C90" s="1"/>
      <c r="D90" s="1"/>
      <c r="E90" s="1"/>
      <c r="H90" s="1"/>
      <c r="I90" s="1"/>
      <c r="J90" s="1"/>
      <c r="K90" s="34"/>
    </row>
    <row r="91" spans="1:11" x14ac:dyDescent="0.25">
      <c r="A91" s="25" t="s">
        <v>158</v>
      </c>
      <c r="B91" s="26" t="s">
        <v>80</v>
      </c>
      <c r="C91" s="27">
        <v>1</v>
      </c>
      <c r="D91" s="28">
        <f t="shared" ref="D91:D96" si="2">E91/C91</f>
        <v>1302</v>
      </c>
      <c r="E91" s="29">
        <v>1302</v>
      </c>
      <c r="F91" s="30"/>
      <c r="H91" s="1"/>
      <c r="I91" s="1"/>
      <c r="J91" s="1"/>
      <c r="K91" s="34"/>
    </row>
    <row r="92" spans="1:11" x14ac:dyDescent="0.25">
      <c r="A92" s="25" t="s">
        <v>159</v>
      </c>
      <c r="B92" s="26" t="s">
        <v>80</v>
      </c>
      <c r="C92" s="27">
        <v>1</v>
      </c>
      <c r="D92" s="28">
        <f t="shared" si="2"/>
        <v>394.55</v>
      </c>
      <c r="E92" s="29">
        <v>394.55</v>
      </c>
      <c r="F92" s="30"/>
    </row>
    <row r="93" spans="1:11" x14ac:dyDescent="0.25">
      <c r="A93" s="25" t="s">
        <v>89</v>
      </c>
      <c r="B93" s="26" t="s">
        <v>160</v>
      </c>
      <c r="C93" s="27">
        <v>1</v>
      </c>
      <c r="D93" s="28">
        <f t="shared" si="2"/>
        <v>586.5</v>
      </c>
      <c r="E93" s="29">
        <v>586.5</v>
      </c>
      <c r="F93" s="30"/>
    </row>
    <row r="94" spans="1:11" x14ac:dyDescent="0.25">
      <c r="A94" s="25" t="s">
        <v>161</v>
      </c>
      <c r="B94" s="26" t="s">
        <v>160</v>
      </c>
      <c r="C94" s="27">
        <v>1</v>
      </c>
      <c r="D94" s="28">
        <f t="shared" si="2"/>
        <v>566</v>
      </c>
      <c r="E94" s="29">
        <v>566</v>
      </c>
      <c r="F94" s="30"/>
    </row>
    <row r="95" spans="1:11" x14ac:dyDescent="0.25">
      <c r="A95" s="25" t="s">
        <v>162</v>
      </c>
      <c r="B95" s="26" t="s">
        <v>80</v>
      </c>
      <c r="C95" s="27">
        <v>1</v>
      </c>
      <c r="D95" s="28">
        <f t="shared" si="2"/>
        <v>508.37</v>
      </c>
      <c r="E95" s="29">
        <v>508.37</v>
      </c>
      <c r="F95" s="30"/>
    </row>
    <row r="96" spans="1:11" x14ac:dyDescent="0.25">
      <c r="A96" s="25" t="s">
        <v>163</v>
      </c>
      <c r="B96" s="26" t="s">
        <v>80</v>
      </c>
      <c r="C96" s="27">
        <v>1</v>
      </c>
      <c r="D96" s="28">
        <f t="shared" si="2"/>
        <v>2056.5</v>
      </c>
      <c r="E96" s="29">
        <v>2056.5</v>
      </c>
      <c r="F96" s="30"/>
    </row>
    <row r="97" spans="1:11" x14ac:dyDescent="0.25">
      <c r="C97" s="1"/>
      <c r="D97" s="42" t="s">
        <v>22</v>
      </c>
      <c r="E97" s="38">
        <f>SUM(E91:E96)</f>
        <v>5413.92</v>
      </c>
      <c r="F97" s="39">
        <f>E97*1/E111</f>
        <v>7.1723775391836997E-2</v>
      </c>
    </row>
    <row r="98" spans="1:11" ht="15.75" thickBot="1" x14ac:dyDescent="0.3">
      <c r="C98" s="1"/>
      <c r="D98" s="74"/>
      <c r="E98" s="43"/>
    </row>
    <row r="99" spans="1:11" ht="16.5" thickBot="1" x14ac:dyDescent="0.3">
      <c r="A99" s="47" t="s">
        <v>20</v>
      </c>
      <c r="C99" s="1"/>
      <c r="D99" s="1"/>
      <c r="E99" s="1"/>
    </row>
    <row r="100" spans="1:11" x14ac:dyDescent="0.25">
      <c r="A100" s="36"/>
      <c r="C100" s="1"/>
      <c r="D100" s="1"/>
      <c r="E100" s="1"/>
      <c r="F100" s="18"/>
      <c r="H100" s="1"/>
      <c r="I100" s="1"/>
      <c r="J100" s="1"/>
      <c r="K100" s="34"/>
    </row>
    <row r="101" spans="1:11" x14ac:dyDescent="0.25">
      <c r="A101" s="25" t="s">
        <v>164</v>
      </c>
      <c r="B101" s="26" t="s">
        <v>165</v>
      </c>
      <c r="C101" s="27">
        <v>1</v>
      </c>
      <c r="D101" s="28">
        <f t="shared" ref="D101:D108" si="3">E101/C101</f>
        <v>2320</v>
      </c>
      <c r="E101" s="29">
        <v>2320</v>
      </c>
      <c r="F101" s="30"/>
      <c r="H101" s="1"/>
      <c r="I101" s="1"/>
      <c r="J101" s="1"/>
      <c r="K101" s="43"/>
    </row>
    <row r="102" spans="1:11" x14ac:dyDescent="0.25">
      <c r="A102" s="25" t="s">
        <v>166</v>
      </c>
      <c r="B102" s="26" t="s">
        <v>83</v>
      </c>
      <c r="C102" s="27">
        <v>1</v>
      </c>
      <c r="D102" s="28">
        <f t="shared" si="3"/>
        <v>2000</v>
      </c>
      <c r="E102" s="29">
        <v>2000</v>
      </c>
      <c r="F102" s="30"/>
    </row>
    <row r="103" spans="1:11" x14ac:dyDescent="0.25">
      <c r="A103" s="25" t="s">
        <v>167</v>
      </c>
      <c r="B103" s="26" t="s">
        <v>168</v>
      </c>
      <c r="C103" s="27">
        <v>1</v>
      </c>
      <c r="D103" s="28">
        <f t="shared" si="3"/>
        <v>2000</v>
      </c>
      <c r="E103" s="29">
        <v>2000</v>
      </c>
      <c r="F103" s="30"/>
    </row>
    <row r="104" spans="1:11" x14ac:dyDescent="0.25">
      <c r="A104" s="25" t="s">
        <v>169</v>
      </c>
      <c r="B104" s="26" t="s">
        <v>170</v>
      </c>
      <c r="C104" s="27">
        <v>1</v>
      </c>
      <c r="D104" s="28">
        <f t="shared" si="3"/>
        <v>850</v>
      </c>
      <c r="E104" s="29">
        <v>850</v>
      </c>
      <c r="F104" s="30"/>
    </row>
    <row r="105" spans="1:11" x14ac:dyDescent="0.25">
      <c r="A105" s="25" t="s">
        <v>171</v>
      </c>
      <c r="B105" s="26" t="s">
        <v>83</v>
      </c>
      <c r="C105" s="27">
        <v>1</v>
      </c>
      <c r="D105" s="28">
        <f t="shared" si="3"/>
        <v>10000</v>
      </c>
      <c r="E105" s="29">
        <v>10000</v>
      </c>
      <c r="F105" s="30"/>
    </row>
    <row r="106" spans="1:11" x14ac:dyDescent="0.25">
      <c r="A106" s="25" t="s">
        <v>172</v>
      </c>
      <c r="B106" s="26" t="s">
        <v>170</v>
      </c>
      <c r="C106" s="27">
        <v>1</v>
      </c>
      <c r="D106" s="28">
        <f t="shared" si="3"/>
        <v>850</v>
      </c>
      <c r="E106" s="29">
        <v>850</v>
      </c>
      <c r="F106" s="30"/>
    </row>
    <row r="107" spans="1:11" x14ac:dyDescent="0.25">
      <c r="A107" s="25" t="s">
        <v>173</v>
      </c>
      <c r="B107" s="26" t="s">
        <v>174</v>
      </c>
      <c r="C107" s="27">
        <v>1</v>
      </c>
      <c r="D107" s="28">
        <f t="shared" si="3"/>
        <v>1160</v>
      </c>
      <c r="E107" s="29">
        <v>1160</v>
      </c>
      <c r="F107" s="30"/>
    </row>
    <row r="108" spans="1:11" x14ac:dyDescent="0.25">
      <c r="A108" s="25" t="s">
        <v>175</v>
      </c>
      <c r="B108" s="26" t="s">
        <v>176</v>
      </c>
      <c r="C108" s="27">
        <v>1</v>
      </c>
      <c r="D108" s="28">
        <f t="shared" si="3"/>
        <v>1500</v>
      </c>
      <c r="E108" s="29">
        <v>1500</v>
      </c>
      <c r="F108" s="30"/>
    </row>
    <row r="109" spans="1:11" x14ac:dyDescent="0.25">
      <c r="D109" s="41" t="s">
        <v>22</v>
      </c>
      <c r="E109" s="42">
        <f>SUM(E101:E108)</f>
        <v>20680</v>
      </c>
      <c r="F109" s="39">
        <f>E109*1/E111</f>
        <v>0.27396926351020867</v>
      </c>
    </row>
    <row r="110" spans="1:11" ht="15.75" thickBot="1" x14ac:dyDescent="0.3"/>
    <row r="111" spans="1:11" ht="15.75" thickBot="1" x14ac:dyDescent="0.3">
      <c r="C111" s="116" t="s">
        <v>22</v>
      </c>
      <c r="D111" s="117"/>
      <c r="E111" s="75">
        <f>E109+E97+E82+E87+E68</f>
        <v>75482.92</v>
      </c>
      <c r="F111" s="76">
        <f>F109+F97+F82+F87+F68</f>
        <v>1</v>
      </c>
    </row>
    <row r="113" ht="14.25" customHeight="1" x14ac:dyDescent="0.25"/>
    <row r="138" spans="2:5" ht="15.75" thickBot="1" x14ac:dyDescent="0.3"/>
    <row r="139" spans="2:5" ht="15.75" thickBot="1" x14ac:dyDescent="0.3">
      <c r="B139" s="48"/>
      <c r="C139" s="49" t="s">
        <v>100</v>
      </c>
      <c r="D139" s="50" t="s">
        <v>101</v>
      </c>
      <c r="E139" s="51" t="s">
        <v>22</v>
      </c>
    </row>
    <row r="140" spans="2:5" x14ac:dyDescent="0.25">
      <c r="B140" s="52" t="s">
        <v>102</v>
      </c>
      <c r="C140" s="53">
        <v>1</v>
      </c>
      <c r="D140">
        <v>1</v>
      </c>
      <c r="E140" s="54">
        <f>SUM(C140:D140)</f>
        <v>2</v>
      </c>
    </row>
    <row r="141" spans="2:5" x14ac:dyDescent="0.25">
      <c r="B141" s="52" t="s">
        <v>103</v>
      </c>
      <c r="C141" s="55">
        <v>14</v>
      </c>
      <c r="D141" s="27">
        <v>15</v>
      </c>
      <c r="E141" s="54">
        <f>SUM(C141:D141)</f>
        <v>29</v>
      </c>
    </row>
    <row r="142" spans="2:5" x14ac:dyDescent="0.25">
      <c r="B142" s="52" t="s">
        <v>104</v>
      </c>
      <c r="C142" s="55">
        <v>3</v>
      </c>
      <c r="D142" s="27">
        <v>2</v>
      </c>
      <c r="E142" s="54">
        <f t="shared" ref="E142:E149" si="4">SUM(C142:D142)</f>
        <v>5</v>
      </c>
    </row>
    <row r="143" spans="2:5" x14ac:dyDescent="0.25">
      <c r="B143" s="52" t="s">
        <v>105</v>
      </c>
      <c r="C143" s="55">
        <v>1</v>
      </c>
      <c r="D143" s="27">
        <v>1</v>
      </c>
      <c r="E143" s="54">
        <f t="shared" si="4"/>
        <v>2</v>
      </c>
    </row>
    <row r="144" spans="2:5" x14ac:dyDescent="0.25">
      <c r="B144" s="52" t="s">
        <v>106</v>
      </c>
      <c r="C144" s="55">
        <v>5</v>
      </c>
      <c r="D144" s="27"/>
      <c r="E144" s="54">
        <f t="shared" si="4"/>
        <v>5</v>
      </c>
    </row>
    <row r="145" spans="2:6" x14ac:dyDescent="0.25">
      <c r="B145" s="52" t="s">
        <v>107</v>
      </c>
      <c r="C145" s="55"/>
      <c r="D145" s="27"/>
      <c r="E145" s="54">
        <f t="shared" si="4"/>
        <v>0</v>
      </c>
    </row>
    <row r="146" spans="2:6" x14ac:dyDescent="0.25">
      <c r="B146" s="52" t="s">
        <v>108</v>
      </c>
      <c r="C146" s="55">
        <v>1</v>
      </c>
      <c r="D146" s="27">
        <v>2</v>
      </c>
      <c r="E146" s="54">
        <f t="shared" si="4"/>
        <v>3</v>
      </c>
    </row>
    <row r="147" spans="2:6" x14ac:dyDescent="0.25">
      <c r="B147" s="52" t="s">
        <v>109</v>
      </c>
      <c r="C147" s="55"/>
      <c r="D147" s="27">
        <v>2</v>
      </c>
      <c r="E147" s="54">
        <f t="shared" si="4"/>
        <v>2</v>
      </c>
    </row>
    <row r="148" spans="2:6" x14ac:dyDescent="0.25">
      <c r="B148" s="52" t="s">
        <v>110</v>
      </c>
      <c r="C148" s="55">
        <v>8</v>
      </c>
      <c r="D148" s="27">
        <v>7</v>
      </c>
      <c r="E148" s="54">
        <f t="shared" si="4"/>
        <v>15</v>
      </c>
    </row>
    <row r="149" spans="2:6" ht="15.75" thickBot="1" x14ac:dyDescent="0.3">
      <c r="B149" s="52" t="s">
        <v>111</v>
      </c>
      <c r="C149" s="56">
        <v>10</v>
      </c>
      <c r="D149" s="57">
        <v>8</v>
      </c>
      <c r="E149" s="54">
        <f t="shared" si="4"/>
        <v>18</v>
      </c>
    </row>
    <row r="150" spans="2:6" ht="15.75" thickBot="1" x14ac:dyDescent="0.3">
      <c r="B150" s="58" t="s">
        <v>112</v>
      </c>
      <c r="C150" s="55"/>
      <c r="D150" s="27"/>
      <c r="E150" s="54">
        <f>SUM(C150:D150)</f>
        <v>0</v>
      </c>
      <c r="F150" s="77">
        <f>SUM(E140:E149)</f>
        <v>81</v>
      </c>
    </row>
    <row r="151" spans="2:6" ht="15.75" thickBot="1" x14ac:dyDescent="0.3">
      <c r="B151" s="60" t="s">
        <v>113</v>
      </c>
      <c r="C151" s="55">
        <v>1</v>
      </c>
      <c r="D151" s="27">
        <v>1</v>
      </c>
      <c r="E151" s="54">
        <f>SUM(C151:D151)</f>
        <v>2</v>
      </c>
      <c r="F151" s="78"/>
    </row>
    <row r="152" spans="2:6" ht="15.75" thickBot="1" x14ac:dyDescent="0.3">
      <c r="C152" s="61"/>
      <c r="D152" s="1"/>
      <c r="E152" s="62"/>
      <c r="F152" s="77">
        <f>SUM(E150:E151)</f>
        <v>2</v>
      </c>
    </row>
    <row r="153" spans="2:6" ht="15.75" thickBot="1" x14ac:dyDescent="0.3">
      <c r="B153" s="63" t="s">
        <v>114</v>
      </c>
      <c r="C153" s="64">
        <f>SUM(C140:C151)</f>
        <v>44</v>
      </c>
      <c r="D153" s="65">
        <f>SUM(D141:D151)</f>
        <v>38</v>
      </c>
      <c r="E153" s="66"/>
    </row>
    <row r="154" spans="2:6" x14ac:dyDescent="0.25">
      <c r="B154" s="58" t="s">
        <v>115</v>
      </c>
      <c r="C154" s="55">
        <f>F150</f>
        <v>81</v>
      </c>
      <c r="D154" s="67">
        <f>C154*1/C156</f>
        <v>0.97590361445783136</v>
      </c>
      <c r="E154" s="66"/>
    </row>
    <row r="155" spans="2:6" x14ac:dyDescent="0.25">
      <c r="B155" s="58" t="s">
        <v>116</v>
      </c>
      <c r="C155" s="55">
        <f>F152</f>
        <v>2</v>
      </c>
      <c r="D155" s="67">
        <f>C155*D156/C156</f>
        <v>2.4096385542168676E-2</v>
      </c>
    </row>
    <row r="156" spans="2:6" x14ac:dyDescent="0.25">
      <c r="B156" s="68"/>
      <c r="C156" s="45">
        <f>SUM(C154:C155)</f>
        <v>83</v>
      </c>
      <c r="D156" s="69">
        <v>1</v>
      </c>
    </row>
  </sheetData>
  <mergeCells count="4">
    <mergeCell ref="A1:F1"/>
    <mergeCell ref="A2:F2"/>
    <mergeCell ref="G2:M2"/>
    <mergeCell ref="C111:D111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46208-A1A2-429E-A6A5-FACEB07FDEE6}">
  <dimension ref="A1:O155"/>
  <sheetViews>
    <sheetView topLeftCell="A40" workbookViewId="0">
      <selection activeCell="B8" sqref="B8:B66"/>
    </sheetView>
  </sheetViews>
  <sheetFormatPr baseColWidth="10" defaultRowHeight="15" x14ac:dyDescent="0.25"/>
  <cols>
    <col min="1" max="1" width="46.28515625" bestFit="1" customWidth="1"/>
    <col min="2" max="2" width="36" style="17" bestFit="1" customWidth="1"/>
    <col min="3" max="3" width="4.42578125" customWidth="1"/>
    <col min="4" max="4" width="14.5703125" bestFit="1" customWidth="1"/>
    <col min="5" max="5" width="14.42578125" bestFit="1" customWidth="1"/>
    <col min="6" max="6" width="11.42578125" style="21"/>
    <col min="7" max="7" width="4.85546875" customWidth="1"/>
    <col min="8" max="8" width="15.85546875" customWidth="1"/>
    <col min="9" max="9" width="38.42578125" bestFit="1" customWidth="1"/>
  </cols>
  <sheetData>
    <row r="1" spans="1:15" ht="21.75" thickBot="1" x14ac:dyDescent="0.4">
      <c r="A1" s="109" t="s">
        <v>0</v>
      </c>
      <c r="B1" s="109"/>
      <c r="C1" s="109"/>
      <c r="D1" s="109"/>
      <c r="E1" s="109"/>
      <c r="F1" s="109"/>
      <c r="G1" s="1"/>
      <c r="H1" s="1"/>
      <c r="I1" s="1"/>
      <c r="J1" s="1"/>
      <c r="K1" s="1"/>
      <c r="L1" s="1"/>
      <c r="M1" s="1"/>
      <c r="N1" s="1"/>
      <c r="O1" s="1"/>
    </row>
    <row r="2" spans="1:15" ht="19.5" customHeight="1" thickBot="1" x14ac:dyDescent="0.4">
      <c r="A2" s="114" t="s">
        <v>1</v>
      </c>
      <c r="B2" s="115"/>
      <c r="C2" s="115"/>
      <c r="D2" s="115"/>
      <c r="E2" s="115"/>
      <c r="F2" s="118"/>
      <c r="H2" s="112" t="s">
        <v>2</v>
      </c>
      <c r="I2" s="112"/>
      <c r="J2" s="112"/>
      <c r="K2" s="112"/>
      <c r="L2" s="112"/>
      <c r="M2" s="112"/>
      <c r="N2" s="112"/>
      <c r="O2" s="112"/>
    </row>
    <row r="3" spans="1:15" ht="21.75" thickBot="1" x14ac:dyDescent="0.4">
      <c r="A3" s="2"/>
      <c r="B3" s="3"/>
      <c r="C3" s="4"/>
      <c r="D3" s="4"/>
      <c r="E3" s="4"/>
      <c r="F3" s="5"/>
      <c r="G3" s="6"/>
      <c r="H3" s="6"/>
      <c r="I3" s="6"/>
      <c r="J3" s="6"/>
      <c r="K3" s="6"/>
      <c r="L3" s="6"/>
      <c r="M3" s="6"/>
      <c r="N3" s="6"/>
    </row>
    <row r="4" spans="1:15" ht="21.75" thickBot="1" x14ac:dyDescent="0.4">
      <c r="A4" s="7" t="s">
        <v>3</v>
      </c>
      <c r="B4" s="8" t="s">
        <v>4</v>
      </c>
      <c r="C4" s="7" t="s">
        <v>5</v>
      </c>
      <c r="D4" s="9" t="s">
        <v>6</v>
      </c>
      <c r="E4" s="9" t="s">
        <v>7</v>
      </c>
      <c r="F4" s="10" t="s">
        <v>8</v>
      </c>
      <c r="G4" s="11"/>
      <c r="H4" s="6"/>
      <c r="I4" s="6"/>
      <c r="J4" s="6"/>
      <c r="K4" s="6"/>
      <c r="L4" s="6"/>
      <c r="M4" s="6"/>
      <c r="N4" s="6"/>
    </row>
    <row r="5" spans="1:15" ht="19.5" thickBot="1" x14ac:dyDescent="0.35">
      <c r="A5" s="12"/>
      <c r="B5" s="13"/>
      <c r="C5" s="12"/>
      <c r="D5" s="14"/>
      <c r="E5" s="14"/>
      <c r="F5" s="15"/>
      <c r="G5" s="11"/>
      <c r="H5" s="6"/>
      <c r="I5" s="6"/>
      <c r="J5" s="6"/>
      <c r="K5" s="6"/>
      <c r="L5" s="6"/>
      <c r="M5" s="6"/>
      <c r="N5" s="6"/>
    </row>
    <row r="6" spans="1:15" ht="19.5" thickBot="1" x14ac:dyDescent="0.35">
      <c r="A6" s="16" t="s">
        <v>9</v>
      </c>
      <c r="C6" s="1"/>
      <c r="D6" s="1"/>
      <c r="E6" s="1"/>
      <c r="F6" s="18"/>
      <c r="G6" s="11"/>
      <c r="I6" s="19" t="s">
        <v>10</v>
      </c>
      <c r="J6" s="20" t="s">
        <v>7</v>
      </c>
      <c r="K6" s="20" t="s">
        <v>11</v>
      </c>
    </row>
    <row r="7" spans="1:15" ht="17.25" x14ac:dyDescent="0.3">
      <c r="G7" s="11"/>
      <c r="I7" s="22" t="s">
        <v>12</v>
      </c>
      <c r="J7" s="23">
        <f>E67</f>
        <v>37642</v>
      </c>
      <c r="K7" s="24">
        <f>J7*1/J12</f>
        <v>0.74585299828268747</v>
      </c>
    </row>
    <row r="8" spans="1:15" x14ac:dyDescent="0.25">
      <c r="A8" s="25" t="s">
        <v>13</v>
      </c>
      <c r="B8" s="26" t="s">
        <v>9</v>
      </c>
      <c r="C8" s="27">
        <v>1</v>
      </c>
      <c r="D8" s="28">
        <f t="shared" ref="D8:D66" si="0">E8/C8</f>
        <v>638</v>
      </c>
      <c r="E8" s="29">
        <v>638</v>
      </c>
      <c r="F8" s="30"/>
      <c r="I8" s="22" t="s">
        <v>14</v>
      </c>
      <c r="J8" s="23">
        <f>E75</f>
        <v>6000</v>
      </c>
      <c r="K8" s="24">
        <f>J8*1/J12</f>
        <v>0.11888629694745563</v>
      </c>
    </row>
    <row r="9" spans="1:15" x14ac:dyDescent="0.25">
      <c r="A9" s="25" t="s">
        <v>15</v>
      </c>
      <c r="B9" s="26" t="s">
        <v>9</v>
      </c>
      <c r="C9" s="27">
        <v>1</v>
      </c>
      <c r="D9" s="28">
        <f t="shared" si="0"/>
        <v>638</v>
      </c>
      <c r="E9" s="29">
        <v>638</v>
      </c>
      <c r="F9" s="30"/>
      <c r="I9" s="22" t="s">
        <v>16</v>
      </c>
      <c r="J9" s="23">
        <f>E80</f>
        <v>1900</v>
      </c>
      <c r="K9" s="24">
        <f>J9*1/J12</f>
        <v>3.764732736669428E-2</v>
      </c>
    </row>
    <row r="10" spans="1:15" x14ac:dyDescent="0.25">
      <c r="A10" s="25" t="s">
        <v>17</v>
      </c>
      <c r="B10" s="26" t="s">
        <v>9</v>
      </c>
      <c r="C10" s="27">
        <v>1</v>
      </c>
      <c r="D10" s="28">
        <f t="shared" si="0"/>
        <v>638</v>
      </c>
      <c r="E10" s="29">
        <v>638</v>
      </c>
      <c r="F10" s="30"/>
      <c r="I10" s="22" t="s">
        <v>18</v>
      </c>
      <c r="J10" s="23">
        <f>E91</f>
        <v>4032.39</v>
      </c>
      <c r="K10" s="24">
        <f>J10*1/J12</f>
        <v>7.9899319157991769E-2</v>
      </c>
    </row>
    <row r="11" spans="1:15" x14ac:dyDescent="0.25">
      <c r="A11" s="25" t="s">
        <v>19</v>
      </c>
      <c r="B11" s="26" t="s">
        <v>9</v>
      </c>
      <c r="C11" s="27">
        <v>1</v>
      </c>
      <c r="D11" s="28">
        <f t="shared" si="0"/>
        <v>638</v>
      </c>
      <c r="E11" s="29">
        <v>638</v>
      </c>
      <c r="F11" s="30"/>
      <c r="I11" s="22" t="s">
        <v>20</v>
      </c>
      <c r="J11" s="23">
        <f>E98</f>
        <v>894</v>
      </c>
      <c r="K11" s="24">
        <f>J11*1/J12</f>
        <v>1.7714058245170888E-2</v>
      </c>
    </row>
    <row r="12" spans="1:15" x14ac:dyDescent="0.25">
      <c r="A12" s="25" t="s">
        <v>21</v>
      </c>
      <c r="B12" s="26" t="s">
        <v>9</v>
      </c>
      <c r="C12" s="27">
        <v>1</v>
      </c>
      <c r="D12" s="28">
        <f t="shared" si="0"/>
        <v>638</v>
      </c>
      <c r="E12" s="29">
        <v>638</v>
      </c>
      <c r="F12" s="30"/>
      <c r="I12" s="31" t="s">
        <v>22</v>
      </c>
      <c r="J12" s="32">
        <f>SUM(J7:J11)</f>
        <v>50468.39</v>
      </c>
      <c r="K12" s="33">
        <f>SUM(K7:K11)</f>
        <v>1</v>
      </c>
    </row>
    <row r="13" spans="1:15" x14ac:dyDescent="0.25">
      <c r="A13" s="25" t="s">
        <v>23</v>
      </c>
      <c r="B13" s="26" t="s">
        <v>9</v>
      </c>
      <c r="C13" s="27">
        <v>1</v>
      </c>
      <c r="D13" s="28">
        <f t="shared" si="0"/>
        <v>638</v>
      </c>
      <c r="E13" s="29">
        <v>638</v>
      </c>
      <c r="F13" s="30"/>
    </row>
    <row r="14" spans="1:15" x14ac:dyDescent="0.25">
      <c r="A14" s="25" t="s">
        <v>24</v>
      </c>
      <c r="B14" s="26" t="s">
        <v>9</v>
      </c>
      <c r="C14" s="27">
        <v>1</v>
      </c>
      <c r="D14" s="28">
        <f t="shared" si="0"/>
        <v>638</v>
      </c>
      <c r="E14" s="29">
        <v>638</v>
      </c>
      <c r="F14" s="30"/>
    </row>
    <row r="15" spans="1:15" x14ac:dyDescent="0.25">
      <c r="A15" s="25" t="s">
        <v>25</v>
      </c>
      <c r="B15" s="26" t="s">
        <v>9</v>
      </c>
      <c r="C15" s="27">
        <v>1</v>
      </c>
      <c r="D15" s="28">
        <f t="shared" si="0"/>
        <v>638</v>
      </c>
      <c r="E15" s="29">
        <v>638</v>
      </c>
      <c r="F15" s="30"/>
    </row>
    <row r="16" spans="1:15" x14ac:dyDescent="0.25">
      <c r="A16" s="25" t="s">
        <v>26</v>
      </c>
      <c r="B16" s="26" t="s">
        <v>9</v>
      </c>
      <c r="C16" s="27">
        <v>1</v>
      </c>
      <c r="D16" s="28">
        <f t="shared" si="0"/>
        <v>638</v>
      </c>
      <c r="E16" s="29">
        <v>638</v>
      </c>
      <c r="F16" s="30"/>
    </row>
    <row r="17" spans="1:6" x14ac:dyDescent="0.25">
      <c r="A17" s="25" t="s">
        <v>27</v>
      </c>
      <c r="B17" s="26" t="s">
        <v>9</v>
      </c>
      <c r="C17" s="27">
        <v>1</v>
      </c>
      <c r="D17" s="28">
        <f t="shared" si="0"/>
        <v>638</v>
      </c>
      <c r="E17" s="29">
        <v>638</v>
      </c>
      <c r="F17" s="30"/>
    </row>
    <row r="18" spans="1:6" x14ac:dyDescent="0.25">
      <c r="A18" s="25" t="s">
        <v>28</v>
      </c>
      <c r="B18" s="26" t="s">
        <v>9</v>
      </c>
      <c r="C18" s="27">
        <v>1</v>
      </c>
      <c r="D18" s="28">
        <f t="shared" si="0"/>
        <v>638</v>
      </c>
      <c r="E18" s="29">
        <v>638</v>
      </c>
      <c r="F18" s="30"/>
    </row>
    <row r="19" spans="1:6" x14ac:dyDescent="0.25">
      <c r="A19" s="25" t="s">
        <v>29</v>
      </c>
      <c r="B19" s="26" t="s">
        <v>9</v>
      </c>
      <c r="C19" s="27">
        <v>1</v>
      </c>
      <c r="D19" s="28">
        <f t="shared" si="0"/>
        <v>638</v>
      </c>
      <c r="E19" s="29">
        <v>638</v>
      </c>
      <c r="F19" s="30"/>
    </row>
    <row r="20" spans="1:6" x14ac:dyDescent="0.25">
      <c r="A20" s="25" t="s">
        <v>30</v>
      </c>
      <c r="B20" s="26" t="s">
        <v>9</v>
      </c>
      <c r="C20" s="27">
        <v>1</v>
      </c>
      <c r="D20" s="28">
        <f t="shared" si="0"/>
        <v>638</v>
      </c>
      <c r="E20" s="29">
        <v>638</v>
      </c>
      <c r="F20" s="30"/>
    </row>
    <row r="21" spans="1:6" x14ac:dyDescent="0.25">
      <c r="A21" s="25" t="s">
        <v>31</v>
      </c>
      <c r="B21" s="26" t="s">
        <v>9</v>
      </c>
      <c r="C21" s="27">
        <v>1</v>
      </c>
      <c r="D21" s="28">
        <f t="shared" si="0"/>
        <v>638</v>
      </c>
      <c r="E21" s="29">
        <v>638</v>
      </c>
      <c r="F21" s="30"/>
    </row>
    <row r="22" spans="1:6" x14ac:dyDescent="0.25">
      <c r="A22" s="25" t="s">
        <v>32</v>
      </c>
      <c r="B22" s="26" t="s">
        <v>9</v>
      </c>
      <c r="C22" s="27">
        <v>1</v>
      </c>
      <c r="D22" s="28">
        <f t="shared" si="0"/>
        <v>638</v>
      </c>
      <c r="E22" s="29">
        <v>638</v>
      </c>
      <c r="F22" s="30"/>
    </row>
    <row r="23" spans="1:6" x14ac:dyDescent="0.25">
      <c r="A23" s="25" t="s">
        <v>33</v>
      </c>
      <c r="B23" s="26" t="s">
        <v>9</v>
      </c>
      <c r="C23" s="27">
        <v>1</v>
      </c>
      <c r="D23" s="28">
        <f t="shared" si="0"/>
        <v>638</v>
      </c>
      <c r="E23" s="29">
        <v>638</v>
      </c>
      <c r="F23" s="30"/>
    </row>
    <row r="24" spans="1:6" x14ac:dyDescent="0.25">
      <c r="A24" s="25" t="s">
        <v>34</v>
      </c>
      <c r="B24" s="26" t="s">
        <v>9</v>
      </c>
      <c r="C24" s="27">
        <v>1</v>
      </c>
      <c r="D24" s="28">
        <f t="shared" si="0"/>
        <v>638</v>
      </c>
      <c r="E24" s="29">
        <v>638</v>
      </c>
      <c r="F24" s="30"/>
    </row>
    <row r="25" spans="1:6" x14ac:dyDescent="0.25">
      <c r="A25" s="25" t="s">
        <v>35</v>
      </c>
      <c r="B25" s="26" t="s">
        <v>9</v>
      </c>
      <c r="C25" s="27">
        <v>1</v>
      </c>
      <c r="D25" s="28">
        <f t="shared" si="0"/>
        <v>638</v>
      </c>
      <c r="E25" s="29">
        <v>638</v>
      </c>
      <c r="F25" s="30"/>
    </row>
    <row r="26" spans="1:6" x14ac:dyDescent="0.25">
      <c r="A26" s="25" t="s">
        <v>36</v>
      </c>
      <c r="B26" s="26" t="s">
        <v>9</v>
      </c>
      <c r="C26" s="27">
        <v>1</v>
      </c>
      <c r="D26" s="28">
        <f t="shared" si="0"/>
        <v>638</v>
      </c>
      <c r="E26" s="29">
        <v>638</v>
      </c>
      <c r="F26" s="30"/>
    </row>
    <row r="27" spans="1:6" x14ac:dyDescent="0.25">
      <c r="A27" s="25" t="s">
        <v>36</v>
      </c>
      <c r="B27" s="26" t="s">
        <v>9</v>
      </c>
      <c r="C27" s="27">
        <v>1</v>
      </c>
      <c r="D27" s="28">
        <f t="shared" si="0"/>
        <v>638</v>
      </c>
      <c r="E27" s="29">
        <v>638</v>
      </c>
      <c r="F27" s="30"/>
    </row>
    <row r="28" spans="1:6" x14ac:dyDescent="0.25">
      <c r="A28" s="25" t="s">
        <v>37</v>
      </c>
      <c r="B28" s="26" t="s">
        <v>9</v>
      </c>
      <c r="C28" s="27">
        <v>1</v>
      </c>
      <c r="D28" s="28">
        <f t="shared" si="0"/>
        <v>638</v>
      </c>
      <c r="E28" s="29">
        <v>638</v>
      </c>
      <c r="F28" s="30"/>
    </row>
    <row r="29" spans="1:6" x14ac:dyDescent="0.25">
      <c r="A29" s="25" t="s">
        <v>38</v>
      </c>
      <c r="B29" s="26" t="s">
        <v>9</v>
      </c>
      <c r="C29" s="27">
        <v>1</v>
      </c>
      <c r="D29" s="28">
        <f t="shared" si="0"/>
        <v>638</v>
      </c>
      <c r="E29" s="29">
        <v>638</v>
      </c>
      <c r="F29" s="30"/>
    </row>
    <row r="30" spans="1:6" x14ac:dyDescent="0.25">
      <c r="A30" s="25" t="s">
        <v>39</v>
      </c>
      <c r="B30" s="26" t="s">
        <v>9</v>
      </c>
      <c r="C30" s="27">
        <v>1</v>
      </c>
      <c r="D30" s="28">
        <f t="shared" si="0"/>
        <v>638</v>
      </c>
      <c r="E30" s="29">
        <v>638</v>
      </c>
      <c r="F30" s="30"/>
    </row>
    <row r="31" spans="1:6" x14ac:dyDescent="0.25">
      <c r="A31" s="25" t="s">
        <v>40</v>
      </c>
      <c r="B31" s="26" t="s">
        <v>9</v>
      </c>
      <c r="C31" s="27">
        <v>1</v>
      </c>
      <c r="D31" s="28">
        <f t="shared" si="0"/>
        <v>638</v>
      </c>
      <c r="E31" s="29">
        <v>638</v>
      </c>
      <c r="F31" s="30"/>
    </row>
    <row r="32" spans="1:6" x14ac:dyDescent="0.25">
      <c r="A32" s="25" t="s">
        <v>41</v>
      </c>
      <c r="B32" s="26" t="s">
        <v>9</v>
      </c>
      <c r="C32" s="27">
        <v>1</v>
      </c>
      <c r="D32" s="28">
        <f t="shared" si="0"/>
        <v>638</v>
      </c>
      <c r="E32" s="29">
        <v>638</v>
      </c>
      <c r="F32" s="30"/>
    </row>
    <row r="33" spans="1:6" x14ac:dyDescent="0.25">
      <c r="A33" s="25" t="s">
        <v>42</v>
      </c>
      <c r="B33" s="26" t="s">
        <v>9</v>
      </c>
      <c r="C33" s="27">
        <v>1</v>
      </c>
      <c r="D33" s="28">
        <f t="shared" si="0"/>
        <v>638</v>
      </c>
      <c r="E33" s="29">
        <v>638</v>
      </c>
      <c r="F33" s="30"/>
    </row>
    <row r="34" spans="1:6" x14ac:dyDescent="0.25">
      <c r="A34" s="25" t="s">
        <v>43</v>
      </c>
      <c r="B34" s="26" t="s">
        <v>9</v>
      </c>
      <c r="C34" s="27">
        <v>1</v>
      </c>
      <c r="D34" s="28">
        <f t="shared" si="0"/>
        <v>638</v>
      </c>
      <c r="E34" s="29">
        <v>638</v>
      </c>
      <c r="F34" s="30"/>
    </row>
    <row r="35" spans="1:6" x14ac:dyDescent="0.25">
      <c r="A35" s="25" t="s">
        <v>44</v>
      </c>
      <c r="B35" s="26" t="s">
        <v>9</v>
      </c>
      <c r="C35" s="27">
        <v>1</v>
      </c>
      <c r="D35" s="28">
        <f t="shared" si="0"/>
        <v>638</v>
      </c>
      <c r="E35" s="29">
        <v>638</v>
      </c>
      <c r="F35" s="30"/>
    </row>
    <row r="36" spans="1:6" x14ac:dyDescent="0.25">
      <c r="A36" s="25" t="s">
        <v>45</v>
      </c>
      <c r="B36" s="26" t="s">
        <v>9</v>
      </c>
      <c r="C36" s="27">
        <v>1</v>
      </c>
      <c r="D36" s="28">
        <f t="shared" si="0"/>
        <v>638</v>
      </c>
      <c r="E36" s="29">
        <v>638</v>
      </c>
      <c r="F36" s="30"/>
    </row>
    <row r="37" spans="1:6" x14ac:dyDescent="0.25">
      <c r="A37" s="25" t="s">
        <v>46</v>
      </c>
      <c r="B37" s="26" t="s">
        <v>9</v>
      </c>
      <c r="C37" s="27">
        <v>1</v>
      </c>
      <c r="D37" s="28">
        <f t="shared" si="0"/>
        <v>638</v>
      </c>
      <c r="E37" s="29">
        <v>638</v>
      </c>
      <c r="F37" s="30"/>
    </row>
    <row r="38" spans="1:6" x14ac:dyDescent="0.25">
      <c r="A38" s="25" t="s">
        <v>47</v>
      </c>
      <c r="B38" s="26" t="s">
        <v>9</v>
      </c>
      <c r="C38" s="27">
        <v>1</v>
      </c>
      <c r="D38" s="28">
        <f t="shared" si="0"/>
        <v>638</v>
      </c>
      <c r="E38" s="29">
        <v>638</v>
      </c>
      <c r="F38" s="30"/>
    </row>
    <row r="39" spans="1:6" x14ac:dyDescent="0.25">
      <c r="A39" s="25" t="s">
        <v>48</v>
      </c>
      <c r="B39" s="26" t="s">
        <v>9</v>
      </c>
      <c r="C39" s="27">
        <v>1</v>
      </c>
      <c r="D39" s="28">
        <f t="shared" si="0"/>
        <v>638</v>
      </c>
      <c r="E39" s="29">
        <v>638</v>
      </c>
      <c r="F39" s="30"/>
    </row>
    <row r="40" spans="1:6" x14ac:dyDescent="0.25">
      <c r="A40" s="25" t="s">
        <v>49</v>
      </c>
      <c r="B40" s="26" t="s">
        <v>9</v>
      </c>
      <c r="C40" s="27">
        <v>1</v>
      </c>
      <c r="D40" s="28">
        <f t="shared" si="0"/>
        <v>638</v>
      </c>
      <c r="E40" s="29">
        <v>638</v>
      </c>
      <c r="F40" s="30"/>
    </row>
    <row r="41" spans="1:6" x14ac:dyDescent="0.25">
      <c r="A41" s="25" t="s">
        <v>50</v>
      </c>
      <c r="B41" s="26" t="s">
        <v>9</v>
      </c>
      <c r="C41" s="27">
        <v>1</v>
      </c>
      <c r="D41" s="28">
        <f t="shared" si="0"/>
        <v>638</v>
      </c>
      <c r="E41" s="29">
        <v>638</v>
      </c>
      <c r="F41" s="30"/>
    </row>
    <row r="42" spans="1:6" x14ac:dyDescent="0.25">
      <c r="A42" s="25" t="s">
        <v>51</v>
      </c>
      <c r="B42" s="26" t="s">
        <v>9</v>
      </c>
      <c r="C42" s="27">
        <v>1</v>
      </c>
      <c r="D42" s="28">
        <f t="shared" si="0"/>
        <v>638</v>
      </c>
      <c r="E42" s="29">
        <v>638</v>
      </c>
      <c r="F42" s="30"/>
    </row>
    <row r="43" spans="1:6" x14ac:dyDescent="0.25">
      <c r="A43" s="25" t="s">
        <v>52</v>
      </c>
      <c r="B43" s="26" t="s">
        <v>9</v>
      </c>
      <c r="C43" s="27">
        <v>1</v>
      </c>
      <c r="D43" s="28">
        <f t="shared" si="0"/>
        <v>638</v>
      </c>
      <c r="E43" s="29">
        <v>638</v>
      </c>
      <c r="F43" s="30"/>
    </row>
    <row r="44" spans="1:6" x14ac:dyDescent="0.25">
      <c r="A44" s="25" t="s">
        <v>53</v>
      </c>
      <c r="B44" s="26" t="s">
        <v>9</v>
      </c>
      <c r="C44" s="27">
        <v>1</v>
      </c>
      <c r="D44" s="28">
        <f t="shared" si="0"/>
        <v>638</v>
      </c>
      <c r="E44" s="29">
        <v>638</v>
      </c>
      <c r="F44" s="30"/>
    </row>
    <row r="45" spans="1:6" x14ac:dyDescent="0.25">
      <c r="A45" s="25" t="s">
        <v>54</v>
      </c>
      <c r="B45" s="26" t="s">
        <v>9</v>
      </c>
      <c r="C45" s="27">
        <v>1</v>
      </c>
      <c r="D45" s="28">
        <f t="shared" si="0"/>
        <v>638</v>
      </c>
      <c r="E45" s="29">
        <v>638</v>
      </c>
      <c r="F45" s="30"/>
    </row>
    <row r="46" spans="1:6" x14ac:dyDescent="0.25">
      <c r="A46" s="25" t="s">
        <v>55</v>
      </c>
      <c r="B46" s="26" t="s">
        <v>9</v>
      </c>
      <c r="C46" s="27">
        <v>1</v>
      </c>
      <c r="D46" s="28">
        <f t="shared" si="0"/>
        <v>638</v>
      </c>
      <c r="E46" s="29">
        <v>638</v>
      </c>
      <c r="F46" s="30"/>
    </row>
    <row r="47" spans="1:6" x14ac:dyDescent="0.25">
      <c r="A47" s="25" t="s">
        <v>56</v>
      </c>
      <c r="B47" s="26" t="s">
        <v>9</v>
      </c>
      <c r="C47" s="27">
        <v>1</v>
      </c>
      <c r="D47" s="28">
        <f t="shared" si="0"/>
        <v>638</v>
      </c>
      <c r="E47" s="29">
        <v>638</v>
      </c>
      <c r="F47" s="30"/>
    </row>
    <row r="48" spans="1:6" x14ac:dyDescent="0.25">
      <c r="A48" s="25" t="s">
        <v>57</v>
      </c>
      <c r="B48" s="26" t="s">
        <v>9</v>
      </c>
      <c r="C48" s="27">
        <v>1</v>
      </c>
      <c r="D48" s="28">
        <f t="shared" si="0"/>
        <v>638</v>
      </c>
      <c r="E48" s="29">
        <v>638</v>
      </c>
      <c r="F48" s="30"/>
    </row>
    <row r="49" spans="1:11" x14ac:dyDescent="0.25">
      <c r="A49" s="25" t="s">
        <v>58</v>
      </c>
      <c r="B49" s="26" t="s">
        <v>9</v>
      </c>
      <c r="C49" s="27">
        <v>1</v>
      </c>
      <c r="D49" s="28">
        <f t="shared" si="0"/>
        <v>638</v>
      </c>
      <c r="E49" s="29">
        <v>638</v>
      </c>
      <c r="F49" s="30"/>
    </row>
    <row r="50" spans="1:11" x14ac:dyDescent="0.25">
      <c r="A50" s="25" t="s">
        <v>59</v>
      </c>
      <c r="B50" s="26" t="s">
        <v>9</v>
      </c>
      <c r="C50" s="27">
        <v>1</v>
      </c>
      <c r="D50" s="28">
        <f t="shared" si="0"/>
        <v>638</v>
      </c>
      <c r="E50" s="29">
        <v>638</v>
      </c>
      <c r="F50" s="30"/>
    </row>
    <row r="51" spans="1:11" x14ac:dyDescent="0.25">
      <c r="A51" s="25" t="s">
        <v>60</v>
      </c>
      <c r="B51" s="26" t="s">
        <v>9</v>
      </c>
      <c r="C51" s="27">
        <v>1</v>
      </c>
      <c r="D51" s="28">
        <f t="shared" si="0"/>
        <v>638</v>
      </c>
      <c r="E51" s="29">
        <v>638</v>
      </c>
      <c r="F51" s="30"/>
      <c r="G51" s="1"/>
      <c r="H51" s="1"/>
      <c r="I51" s="34"/>
    </row>
    <row r="52" spans="1:11" x14ac:dyDescent="0.25">
      <c r="A52" s="25" t="s">
        <v>61</v>
      </c>
      <c r="B52" s="26" t="s">
        <v>9</v>
      </c>
      <c r="C52" s="27">
        <v>1</v>
      </c>
      <c r="D52" s="28">
        <f t="shared" si="0"/>
        <v>638</v>
      </c>
      <c r="E52" s="29">
        <v>638</v>
      </c>
      <c r="F52" s="30"/>
      <c r="G52" s="1"/>
      <c r="H52" s="1"/>
      <c r="I52" s="34"/>
    </row>
    <row r="53" spans="1:11" x14ac:dyDescent="0.25">
      <c r="A53" s="25" t="s">
        <v>62</v>
      </c>
      <c r="B53" s="26" t="s">
        <v>9</v>
      </c>
      <c r="C53" s="27">
        <v>1</v>
      </c>
      <c r="D53" s="28">
        <f t="shared" si="0"/>
        <v>638</v>
      </c>
      <c r="E53" s="29">
        <v>638</v>
      </c>
      <c r="F53" s="30"/>
      <c r="G53" s="1"/>
      <c r="H53" s="1"/>
      <c r="I53" s="34"/>
    </row>
    <row r="54" spans="1:11" x14ac:dyDescent="0.25">
      <c r="A54" s="25" t="s">
        <v>63</v>
      </c>
      <c r="B54" s="26" t="s">
        <v>9</v>
      </c>
      <c r="C54" s="27">
        <v>1</v>
      </c>
      <c r="D54" s="28">
        <f t="shared" si="0"/>
        <v>638</v>
      </c>
      <c r="E54" s="29">
        <v>638</v>
      </c>
      <c r="F54" s="30"/>
      <c r="G54" s="1"/>
      <c r="H54" s="1"/>
      <c r="I54" s="34"/>
    </row>
    <row r="55" spans="1:11" x14ac:dyDescent="0.25">
      <c r="A55" s="25" t="s">
        <v>64</v>
      </c>
      <c r="B55" s="26" t="s">
        <v>9</v>
      </c>
      <c r="C55" s="27">
        <v>1</v>
      </c>
      <c r="D55" s="28">
        <f t="shared" si="0"/>
        <v>638</v>
      </c>
      <c r="E55" s="29">
        <v>638</v>
      </c>
      <c r="F55" s="30"/>
    </row>
    <row r="56" spans="1:11" x14ac:dyDescent="0.25">
      <c r="A56" s="25" t="s">
        <v>65</v>
      </c>
      <c r="B56" s="26" t="s">
        <v>9</v>
      </c>
      <c r="C56" s="27">
        <v>1</v>
      </c>
      <c r="D56" s="28">
        <f t="shared" si="0"/>
        <v>638</v>
      </c>
      <c r="E56" s="29">
        <v>638</v>
      </c>
      <c r="F56" s="30"/>
    </row>
    <row r="57" spans="1:11" x14ac:dyDescent="0.25">
      <c r="A57" s="25" t="s">
        <v>66</v>
      </c>
      <c r="B57" s="26" t="s">
        <v>9</v>
      </c>
      <c r="C57" s="27">
        <v>1</v>
      </c>
      <c r="D57" s="28">
        <f t="shared" si="0"/>
        <v>638</v>
      </c>
      <c r="E57" s="29">
        <v>638</v>
      </c>
      <c r="F57" s="30"/>
    </row>
    <row r="58" spans="1:11" x14ac:dyDescent="0.25">
      <c r="A58" s="25" t="s">
        <v>67</v>
      </c>
      <c r="B58" s="26" t="s">
        <v>9</v>
      </c>
      <c r="C58" s="27">
        <v>1</v>
      </c>
      <c r="D58" s="28">
        <f t="shared" si="0"/>
        <v>638</v>
      </c>
      <c r="E58" s="29">
        <v>638</v>
      </c>
      <c r="F58" s="30"/>
    </row>
    <row r="59" spans="1:11" x14ac:dyDescent="0.25">
      <c r="A59" s="25" t="s">
        <v>68</v>
      </c>
      <c r="B59" s="26" t="s">
        <v>9</v>
      </c>
      <c r="C59" s="27">
        <v>1</v>
      </c>
      <c r="D59" s="28">
        <f t="shared" si="0"/>
        <v>638</v>
      </c>
      <c r="E59" s="29">
        <v>638</v>
      </c>
      <c r="F59" s="30"/>
    </row>
    <row r="60" spans="1:11" x14ac:dyDescent="0.25">
      <c r="A60" s="25" t="s">
        <v>69</v>
      </c>
      <c r="B60" s="26" t="s">
        <v>9</v>
      </c>
      <c r="C60" s="27">
        <v>1</v>
      </c>
      <c r="D60" s="28">
        <f t="shared" si="0"/>
        <v>638</v>
      </c>
      <c r="E60" s="29">
        <v>638</v>
      </c>
      <c r="F60" s="30"/>
      <c r="H60" s="1"/>
      <c r="I60" s="1"/>
      <c r="J60" s="1"/>
      <c r="K60" s="35"/>
    </row>
    <row r="61" spans="1:11" x14ac:dyDescent="0.25">
      <c r="A61" s="25" t="s">
        <v>70</v>
      </c>
      <c r="B61" s="26" t="s">
        <v>9</v>
      </c>
      <c r="C61" s="27">
        <v>1</v>
      </c>
      <c r="D61" s="28">
        <f t="shared" si="0"/>
        <v>638</v>
      </c>
      <c r="E61" s="29">
        <v>638</v>
      </c>
      <c r="F61" s="30"/>
      <c r="H61" s="1"/>
      <c r="I61" s="1"/>
      <c r="J61" s="1"/>
      <c r="K61" s="35"/>
    </row>
    <row r="62" spans="1:11" x14ac:dyDescent="0.25">
      <c r="A62" s="25" t="s">
        <v>71</v>
      </c>
      <c r="B62" s="26" t="s">
        <v>9</v>
      </c>
      <c r="C62" s="27">
        <v>1</v>
      </c>
      <c r="D62" s="28">
        <f t="shared" si="0"/>
        <v>638</v>
      </c>
      <c r="E62" s="29">
        <v>638</v>
      </c>
      <c r="F62" s="30"/>
    </row>
    <row r="63" spans="1:11" x14ac:dyDescent="0.25">
      <c r="A63" s="25" t="s">
        <v>72</v>
      </c>
      <c r="B63" s="26" t="s">
        <v>9</v>
      </c>
      <c r="C63" s="27">
        <v>1</v>
      </c>
      <c r="D63" s="28">
        <f t="shared" si="0"/>
        <v>638</v>
      </c>
      <c r="E63" s="29">
        <v>638</v>
      </c>
      <c r="F63" s="30"/>
    </row>
    <row r="64" spans="1:11" x14ac:dyDescent="0.25">
      <c r="A64" s="25" t="s">
        <v>73</v>
      </c>
      <c r="B64" s="26" t="s">
        <v>9</v>
      </c>
      <c r="C64" s="27">
        <v>1</v>
      </c>
      <c r="D64" s="28">
        <f t="shared" si="0"/>
        <v>638</v>
      </c>
      <c r="E64" s="29">
        <v>638</v>
      </c>
      <c r="F64" s="30"/>
      <c r="H64" s="1"/>
      <c r="I64" s="1"/>
      <c r="J64" s="1"/>
      <c r="K64" s="34"/>
    </row>
    <row r="65" spans="1:11" x14ac:dyDescent="0.25">
      <c r="A65" s="25" t="s">
        <v>74</v>
      </c>
      <c r="B65" s="26" t="s">
        <v>9</v>
      </c>
      <c r="C65" s="27">
        <v>1</v>
      </c>
      <c r="D65" s="28">
        <f t="shared" si="0"/>
        <v>638</v>
      </c>
      <c r="E65" s="29">
        <v>638</v>
      </c>
      <c r="F65" s="30"/>
      <c r="H65" s="1"/>
      <c r="I65" s="1"/>
      <c r="J65" s="1"/>
      <c r="K65" s="34"/>
    </row>
    <row r="66" spans="1:11" x14ac:dyDescent="0.25">
      <c r="A66" s="25" t="s">
        <v>75</v>
      </c>
      <c r="B66" s="26" t="s">
        <v>9</v>
      </c>
      <c r="C66" s="27">
        <v>1</v>
      </c>
      <c r="D66" s="28">
        <f t="shared" si="0"/>
        <v>638</v>
      </c>
      <c r="E66" s="29">
        <v>638</v>
      </c>
      <c r="F66" s="30"/>
      <c r="H66" s="1"/>
      <c r="I66" s="1"/>
      <c r="J66" s="1"/>
      <c r="K66" s="34"/>
    </row>
    <row r="67" spans="1:11" x14ac:dyDescent="0.25">
      <c r="A67" s="36"/>
      <c r="C67" s="1"/>
      <c r="D67" s="37" t="s">
        <v>22</v>
      </c>
      <c r="E67" s="38">
        <f>SUM(E8:E66)</f>
        <v>37642</v>
      </c>
      <c r="F67" s="39">
        <f>E67*1/E100</f>
        <v>0.74585299828268747</v>
      </c>
      <c r="H67" s="1"/>
      <c r="I67" s="1"/>
      <c r="J67" s="1"/>
      <c r="K67" s="34"/>
    </row>
    <row r="68" spans="1:11" ht="15.75" thickBot="1" x14ac:dyDescent="0.3">
      <c r="A68" s="36"/>
      <c r="C68" s="1"/>
      <c r="D68" s="1"/>
      <c r="E68" s="1"/>
    </row>
    <row r="69" spans="1:11" ht="19.5" thickBot="1" x14ac:dyDescent="0.35">
      <c r="A69" s="40" t="s">
        <v>76</v>
      </c>
      <c r="C69" s="1"/>
      <c r="D69" s="1"/>
      <c r="E69" s="1"/>
    </row>
    <row r="70" spans="1:11" x14ac:dyDescent="0.25">
      <c r="A70" s="36"/>
      <c r="C70" s="1"/>
      <c r="D70" s="1"/>
      <c r="E70" s="1"/>
    </row>
    <row r="71" spans="1:11" x14ac:dyDescent="0.25">
      <c r="A71" s="25" t="s">
        <v>77</v>
      </c>
      <c r="B71" s="26" t="s">
        <v>78</v>
      </c>
      <c r="C71" s="27">
        <v>1</v>
      </c>
      <c r="D71" s="28">
        <f>E71/C71</f>
        <v>2000</v>
      </c>
      <c r="E71" s="29">
        <v>2000</v>
      </c>
      <c r="F71" s="30"/>
    </row>
    <row r="72" spans="1:11" x14ac:dyDescent="0.25">
      <c r="A72" s="25" t="s">
        <v>79</v>
      </c>
      <c r="B72" s="26" t="s">
        <v>80</v>
      </c>
      <c r="C72" s="27">
        <v>1</v>
      </c>
      <c r="D72" s="28">
        <f>E72/C72</f>
        <v>1000</v>
      </c>
      <c r="E72" s="29">
        <v>1000</v>
      </c>
      <c r="F72" s="30"/>
    </row>
    <row r="73" spans="1:11" x14ac:dyDescent="0.25">
      <c r="A73" s="25" t="s">
        <v>81</v>
      </c>
      <c r="B73" s="26" t="s">
        <v>80</v>
      </c>
      <c r="C73" s="27">
        <v>1</v>
      </c>
      <c r="D73" s="28">
        <f>E73/C73</f>
        <v>1000</v>
      </c>
      <c r="E73" s="29">
        <v>1000</v>
      </c>
      <c r="F73" s="30"/>
    </row>
    <row r="74" spans="1:11" x14ac:dyDescent="0.25">
      <c r="A74" s="25" t="s">
        <v>82</v>
      </c>
      <c r="B74" s="26" t="s">
        <v>83</v>
      </c>
      <c r="C74" s="27">
        <v>1</v>
      </c>
      <c r="D74" s="28">
        <f>E74/C74</f>
        <v>2000</v>
      </c>
      <c r="E74" s="29">
        <v>2000</v>
      </c>
      <c r="F74" s="30"/>
    </row>
    <row r="75" spans="1:11" ht="15.75" thickBot="1" x14ac:dyDescent="0.3">
      <c r="A75" s="1"/>
      <c r="D75" s="41" t="s">
        <v>22</v>
      </c>
      <c r="E75" s="42">
        <f>SUM(E71:E74)</f>
        <v>6000</v>
      </c>
      <c r="F75" s="39">
        <f>E75*1/E100</f>
        <v>0.11888629694745563</v>
      </c>
      <c r="H75" s="1"/>
      <c r="I75" s="1"/>
      <c r="J75" s="1"/>
      <c r="K75" s="43"/>
    </row>
    <row r="76" spans="1:11" ht="19.5" thickBot="1" x14ac:dyDescent="0.35">
      <c r="A76" s="40" t="s">
        <v>84</v>
      </c>
      <c r="C76" s="1"/>
      <c r="D76" s="1"/>
      <c r="E76" s="1"/>
      <c r="H76" s="1"/>
      <c r="I76" s="1"/>
      <c r="J76" s="1"/>
      <c r="K76" s="43"/>
    </row>
    <row r="77" spans="1:11" ht="15.75" x14ac:dyDescent="0.25">
      <c r="A77" s="1"/>
      <c r="B77" s="44"/>
      <c r="C77" s="1"/>
      <c r="D77" s="1"/>
      <c r="E77" s="1"/>
      <c r="H77" s="1"/>
      <c r="I77" s="1"/>
      <c r="J77" s="1"/>
      <c r="K77" s="43"/>
    </row>
    <row r="78" spans="1:11" x14ac:dyDescent="0.25">
      <c r="A78" s="25" t="s">
        <v>85</v>
      </c>
      <c r="B78" s="26" t="s">
        <v>86</v>
      </c>
      <c r="C78" s="27">
        <v>1</v>
      </c>
      <c r="D78" s="25"/>
      <c r="E78" s="29">
        <v>1200</v>
      </c>
      <c r="F78" s="30"/>
      <c r="H78" s="1"/>
      <c r="I78" s="1"/>
      <c r="J78" s="1"/>
      <c r="K78" s="43"/>
    </row>
    <row r="79" spans="1:11" x14ac:dyDescent="0.25">
      <c r="A79" s="25" t="s">
        <v>87</v>
      </c>
      <c r="B79" s="26" t="s">
        <v>88</v>
      </c>
      <c r="C79" s="27">
        <v>1</v>
      </c>
      <c r="D79" s="25"/>
      <c r="E79" s="29">
        <v>700</v>
      </c>
      <c r="F79" s="30"/>
      <c r="H79" s="1"/>
      <c r="I79" s="1"/>
      <c r="J79" s="1"/>
      <c r="K79" s="43"/>
    </row>
    <row r="80" spans="1:11" x14ac:dyDescent="0.25">
      <c r="A80" s="36"/>
      <c r="C80" s="1"/>
      <c r="D80" s="37" t="s">
        <v>22</v>
      </c>
      <c r="E80" s="38">
        <f>SUM(E78:E79)</f>
        <v>1900</v>
      </c>
      <c r="F80" s="39">
        <f>E80*1/E100</f>
        <v>3.764732736669428E-2</v>
      </c>
    </row>
    <row r="81" spans="1:6" x14ac:dyDescent="0.25">
      <c r="A81" s="36"/>
      <c r="C81" s="1"/>
      <c r="D81" s="1"/>
      <c r="E81" s="45"/>
    </row>
    <row r="82" spans="1:6" ht="15.75" thickBot="1" x14ac:dyDescent="0.3">
      <c r="A82" s="36"/>
      <c r="C82" s="1"/>
      <c r="D82" s="1"/>
      <c r="E82" s="1"/>
    </row>
    <row r="83" spans="1:6" ht="19.5" thickBot="1" x14ac:dyDescent="0.35">
      <c r="A83" s="46" t="s">
        <v>80</v>
      </c>
      <c r="C83" s="1"/>
      <c r="D83" s="1"/>
      <c r="E83" s="1"/>
    </row>
    <row r="85" spans="1:6" x14ac:dyDescent="0.25">
      <c r="A85" s="25" t="s">
        <v>89</v>
      </c>
      <c r="B85" s="26" t="s">
        <v>90</v>
      </c>
      <c r="C85" s="27">
        <v>1</v>
      </c>
      <c r="D85" s="28">
        <f t="shared" ref="D85:D90" si="1">E85/C85</f>
        <v>586.5</v>
      </c>
      <c r="E85" s="29">
        <v>586.5</v>
      </c>
      <c r="F85" s="30"/>
    </row>
    <row r="86" spans="1:6" x14ac:dyDescent="0.25">
      <c r="A86" s="25" t="s">
        <v>91</v>
      </c>
      <c r="B86" s="26" t="s">
        <v>80</v>
      </c>
      <c r="C86" s="27">
        <v>1</v>
      </c>
      <c r="D86" s="28">
        <f t="shared" si="1"/>
        <v>159</v>
      </c>
      <c r="E86" s="29">
        <v>159</v>
      </c>
      <c r="F86" s="30"/>
    </row>
    <row r="87" spans="1:6" x14ac:dyDescent="0.25">
      <c r="A87" s="25" t="s">
        <v>92</v>
      </c>
      <c r="B87" s="26" t="s">
        <v>80</v>
      </c>
      <c r="C87" s="27">
        <v>1</v>
      </c>
      <c r="D87" s="28">
        <f t="shared" si="1"/>
        <v>1150</v>
      </c>
      <c r="E87" s="29">
        <v>1150</v>
      </c>
      <c r="F87" s="30"/>
    </row>
    <row r="88" spans="1:6" x14ac:dyDescent="0.25">
      <c r="A88" s="25" t="s">
        <v>93</v>
      </c>
      <c r="B88" s="26" t="s">
        <v>80</v>
      </c>
      <c r="C88" s="27">
        <v>1</v>
      </c>
      <c r="D88" s="28">
        <f t="shared" si="1"/>
        <v>508.71</v>
      </c>
      <c r="E88" s="29">
        <v>508.71</v>
      </c>
      <c r="F88" s="30"/>
    </row>
    <row r="89" spans="1:6" x14ac:dyDescent="0.25">
      <c r="A89" s="25" t="s">
        <v>94</v>
      </c>
      <c r="B89" s="26" t="s">
        <v>80</v>
      </c>
      <c r="C89" s="27">
        <v>1</v>
      </c>
      <c r="D89" s="28">
        <f t="shared" si="1"/>
        <v>647.17999999999995</v>
      </c>
      <c r="E89" s="29">
        <v>647.17999999999995</v>
      </c>
      <c r="F89" s="30"/>
    </row>
    <row r="90" spans="1:6" x14ac:dyDescent="0.25">
      <c r="A90" s="25" t="s">
        <v>95</v>
      </c>
      <c r="B90" s="26" t="s">
        <v>80</v>
      </c>
      <c r="C90" s="27">
        <v>1</v>
      </c>
      <c r="D90" s="28">
        <f t="shared" si="1"/>
        <v>981</v>
      </c>
      <c r="E90" s="29">
        <v>981</v>
      </c>
      <c r="F90" s="30"/>
    </row>
    <row r="91" spans="1:6" x14ac:dyDescent="0.25">
      <c r="A91" s="36"/>
      <c r="C91" s="1"/>
      <c r="D91" s="37" t="s">
        <v>22</v>
      </c>
      <c r="E91" s="38">
        <f>SUM(E85:E90)</f>
        <v>4032.39</v>
      </c>
      <c r="F91" s="39">
        <f>E91*1/E100</f>
        <v>7.9899319157991769E-2</v>
      </c>
    </row>
    <row r="92" spans="1:6" x14ac:dyDescent="0.25">
      <c r="A92" s="36"/>
      <c r="C92" s="1"/>
      <c r="D92" s="1"/>
      <c r="E92" s="1"/>
      <c r="F92" s="18"/>
    </row>
    <row r="93" spans="1:6" ht="15.75" thickBot="1" x14ac:dyDescent="0.3">
      <c r="A93" s="36"/>
      <c r="C93" s="1"/>
      <c r="D93" s="1"/>
      <c r="E93" s="1"/>
      <c r="F93" s="18"/>
    </row>
    <row r="94" spans="1:6" ht="16.5" thickBot="1" x14ac:dyDescent="0.3">
      <c r="A94" s="47" t="s">
        <v>20</v>
      </c>
      <c r="C94" s="1"/>
      <c r="D94" s="1"/>
      <c r="E94" s="1"/>
      <c r="F94" s="18"/>
    </row>
    <row r="95" spans="1:6" x14ac:dyDescent="0.25">
      <c r="A95" s="36"/>
      <c r="C95" s="1"/>
      <c r="D95" s="1"/>
      <c r="E95" s="1"/>
      <c r="F95" s="18"/>
    </row>
    <row r="96" spans="1:6" x14ac:dyDescent="0.25">
      <c r="A96" s="25" t="s">
        <v>96</v>
      </c>
      <c r="B96" s="26" t="s">
        <v>97</v>
      </c>
      <c r="C96" s="27">
        <v>1</v>
      </c>
      <c r="D96" s="28">
        <f>E96/C96</f>
        <v>550</v>
      </c>
      <c r="E96" s="29">
        <v>550</v>
      </c>
      <c r="F96" s="30"/>
    </row>
    <row r="97" spans="1:6" x14ac:dyDescent="0.25">
      <c r="A97" s="25" t="s">
        <v>98</v>
      </c>
      <c r="B97" s="26" t="s">
        <v>99</v>
      </c>
      <c r="C97" s="27">
        <v>1</v>
      </c>
      <c r="D97" s="28">
        <f>E97/C97</f>
        <v>344</v>
      </c>
      <c r="E97" s="29">
        <v>344</v>
      </c>
      <c r="F97" s="30"/>
    </row>
    <row r="98" spans="1:6" x14ac:dyDescent="0.25">
      <c r="D98" s="41" t="s">
        <v>22</v>
      </c>
      <c r="E98" s="42">
        <f>SUM(E96:E97)</f>
        <v>894</v>
      </c>
      <c r="F98" s="39">
        <f>E98*1/E100</f>
        <v>1.7714058245170888E-2</v>
      </c>
    </row>
    <row r="100" spans="1:6" x14ac:dyDescent="0.25">
      <c r="C100" s="119" t="s">
        <v>22</v>
      </c>
      <c r="D100" s="120"/>
      <c r="E100" s="42">
        <f>E98+E91+E80+E75+E67</f>
        <v>50468.39</v>
      </c>
      <c r="F100" s="39">
        <f>F98+F91+F80+F75+F67</f>
        <v>1</v>
      </c>
    </row>
    <row r="104" spans="1:6" ht="14.25" customHeight="1" x14ac:dyDescent="0.25"/>
    <row r="105" spans="1:6" ht="14.25" customHeight="1" x14ac:dyDescent="0.25"/>
    <row r="106" spans="1:6" ht="14.25" customHeight="1" x14ac:dyDescent="0.25"/>
    <row r="107" spans="1:6" ht="14.25" customHeight="1" x14ac:dyDescent="0.25"/>
    <row r="108" spans="1:6" ht="14.25" customHeight="1" x14ac:dyDescent="0.25"/>
    <row r="109" spans="1:6" ht="14.25" customHeight="1" x14ac:dyDescent="0.25"/>
    <row r="110" spans="1:6" ht="14.25" customHeight="1" x14ac:dyDescent="0.25"/>
    <row r="111" spans="1:6" ht="14.25" customHeight="1" x14ac:dyDescent="0.25"/>
    <row r="112" spans="1:6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spans="3:7" ht="14.25" customHeight="1" x14ac:dyDescent="0.25"/>
    <row r="130" spans="3:7" ht="14.25" customHeight="1" x14ac:dyDescent="0.25"/>
    <row r="131" spans="3:7" ht="14.25" customHeight="1" x14ac:dyDescent="0.25"/>
    <row r="132" spans="3:7" ht="14.25" customHeight="1" x14ac:dyDescent="0.25"/>
    <row r="133" spans="3:7" ht="14.25" customHeight="1" x14ac:dyDescent="0.25"/>
    <row r="134" spans="3:7" ht="14.25" customHeight="1" x14ac:dyDescent="0.25"/>
    <row r="137" spans="3:7" ht="15.75" thickBot="1" x14ac:dyDescent="0.3">
      <c r="C137" s="17"/>
      <c r="D137" s="1"/>
      <c r="F137"/>
      <c r="G137" s="21"/>
    </row>
    <row r="138" spans="3:7" ht="15.75" thickBot="1" x14ac:dyDescent="0.3">
      <c r="C138" s="48"/>
      <c r="D138" s="49" t="s">
        <v>100</v>
      </c>
      <c r="E138" s="50" t="s">
        <v>101</v>
      </c>
      <c r="F138" s="51" t="s">
        <v>22</v>
      </c>
      <c r="G138" s="21"/>
    </row>
    <row r="139" spans="3:7" x14ac:dyDescent="0.25">
      <c r="C139" s="52" t="s">
        <v>102</v>
      </c>
      <c r="D139" s="53">
        <v>1</v>
      </c>
      <c r="F139" s="54">
        <f>SUM(D139:E139)</f>
        <v>1</v>
      </c>
      <c r="G139" s="21"/>
    </row>
    <row r="140" spans="3:7" x14ac:dyDescent="0.25">
      <c r="C140" s="52" t="s">
        <v>103</v>
      </c>
      <c r="D140" s="55">
        <v>13</v>
      </c>
      <c r="E140" s="27">
        <v>12</v>
      </c>
      <c r="F140" s="54">
        <f>SUM(D140:E140)</f>
        <v>25</v>
      </c>
      <c r="G140" s="21"/>
    </row>
    <row r="141" spans="3:7" x14ac:dyDescent="0.25">
      <c r="C141" s="52" t="s">
        <v>104</v>
      </c>
      <c r="D141" s="55">
        <v>3</v>
      </c>
      <c r="E141" s="27">
        <v>2</v>
      </c>
      <c r="F141" s="54">
        <f t="shared" ref="F141:F148" si="2">SUM(D141:E141)</f>
        <v>5</v>
      </c>
      <c r="G141" s="21"/>
    </row>
    <row r="142" spans="3:7" x14ac:dyDescent="0.25">
      <c r="C142" s="52" t="s">
        <v>105</v>
      </c>
      <c r="D142" s="55"/>
      <c r="E142" s="27">
        <v>1</v>
      </c>
      <c r="F142" s="54">
        <f t="shared" si="2"/>
        <v>1</v>
      </c>
      <c r="G142" s="21"/>
    </row>
    <row r="143" spans="3:7" x14ac:dyDescent="0.25">
      <c r="C143" s="52" t="s">
        <v>106</v>
      </c>
      <c r="D143" s="55">
        <v>5</v>
      </c>
      <c r="E143" s="27">
        <v>1</v>
      </c>
      <c r="F143" s="54">
        <f t="shared" si="2"/>
        <v>6</v>
      </c>
      <c r="G143" s="21"/>
    </row>
    <row r="144" spans="3:7" x14ac:dyDescent="0.25">
      <c r="C144" s="52" t="s">
        <v>107</v>
      </c>
      <c r="D144" s="55"/>
      <c r="E144" s="27"/>
      <c r="F144" s="54">
        <f t="shared" si="2"/>
        <v>0</v>
      </c>
      <c r="G144" s="21"/>
    </row>
    <row r="145" spans="3:7" x14ac:dyDescent="0.25">
      <c r="C145" s="52" t="s">
        <v>108</v>
      </c>
      <c r="D145" s="55">
        <v>1</v>
      </c>
      <c r="E145" s="27">
        <v>2</v>
      </c>
      <c r="F145" s="54">
        <f t="shared" si="2"/>
        <v>3</v>
      </c>
      <c r="G145" s="21"/>
    </row>
    <row r="146" spans="3:7" x14ac:dyDescent="0.25">
      <c r="C146" s="52" t="s">
        <v>109</v>
      </c>
      <c r="D146" s="55"/>
      <c r="E146" s="27">
        <v>1</v>
      </c>
      <c r="F146" s="54">
        <f t="shared" si="2"/>
        <v>1</v>
      </c>
      <c r="G146" s="21"/>
    </row>
    <row r="147" spans="3:7" x14ac:dyDescent="0.25">
      <c r="C147" s="52" t="s">
        <v>110</v>
      </c>
      <c r="D147" s="55">
        <v>8</v>
      </c>
      <c r="E147" s="27">
        <v>5</v>
      </c>
      <c r="F147" s="54">
        <f t="shared" si="2"/>
        <v>13</v>
      </c>
      <c r="G147" s="21"/>
    </row>
    <row r="148" spans="3:7" ht="15.75" thickBot="1" x14ac:dyDescent="0.3">
      <c r="C148" s="52" t="s">
        <v>111</v>
      </c>
      <c r="D148" s="56">
        <v>10</v>
      </c>
      <c r="E148" s="57">
        <v>7</v>
      </c>
      <c r="F148" s="54">
        <f t="shared" si="2"/>
        <v>17</v>
      </c>
      <c r="G148" s="21"/>
    </row>
    <row r="149" spans="3:7" ht="15.75" thickBot="1" x14ac:dyDescent="0.3">
      <c r="C149" s="58" t="s">
        <v>112</v>
      </c>
      <c r="D149" s="55"/>
      <c r="E149" s="27"/>
      <c r="F149" s="54">
        <f>SUM(D149:E149)</f>
        <v>0</v>
      </c>
      <c r="G149" s="59">
        <f>SUM(F139:F148)</f>
        <v>72</v>
      </c>
    </row>
    <row r="150" spans="3:7" ht="15.75" thickBot="1" x14ac:dyDescent="0.3">
      <c r="C150" s="60" t="s">
        <v>113</v>
      </c>
      <c r="D150" s="55"/>
      <c r="E150" s="27">
        <v>1</v>
      </c>
      <c r="F150" s="54">
        <f>SUM(D150:E150)</f>
        <v>1</v>
      </c>
      <c r="G150" s="21"/>
    </row>
    <row r="151" spans="3:7" ht="15.75" thickBot="1" x14ac:dyDescent="0.3">
      <c r="C151" s="17"/>
      <c r="D151" s="61"/>
      <c r="E151" s="1"/>
      <c r="F151" s="62"/>
      <c r="G151" s="59">
        <f>SUM(F149:F150)</f>
        <v>1</v>
      </c>
    </row>
    <row r="152" spans="3:7" ht="15.75" thickBot="1" x14ac:dyDescent="0.3">
      <c r="C152" s="63" t="s">
        <v>114</v>
      </c>
      <c r="D152" s="64">
        <f>SUM(D139:D150)</f>
        <v>41</v>
      </c>
      <c r="E152" s="65">
        <f>SUM(E140:E150)</f>
        <v>32</v>
      </c>
      <c r="F152" s="66"/>
      <c r="G152" s="21"/>
    </row>
    <row r="153" spans="3:7" x14ac:dyDescent="0.25">
      <c r="C153" s="58" t="s">
        <v>115</v>
      </c>
      <c r="D153" s="55">
        <f>G149</f>
        <v>72</v>
      </c>
      <c r="E153" s="67">
        <f>D153*1/D155</f>
        <v>0.98630136986301364</v>
      </c>
      <c r="F153" s="66"/>
      <c r="G153" s="21"/>
    </row>
    <row r="154" spans="3:7" x14ac:dyDescent="0.25">
      <c r="C154" s="58" t="s">
        <v>116</v>
      </c>
      <c r="D154" s="55">
        <f>G151</f>
        <v>1</v>
      </c>
      <c r="E154" s="67">
        <f>D154*E155/D155</f>
        <v>1.3698630136986301E-2</v>
      </c>
      <c r="F154"/>
      <c r="G154" s="21"/>
    </row>
    <row r="155" spans="3:7" x14ac:dyDescent="0.25">
      <c r="C155" s="68"/>
      <c r="D155" s="45">
        <f>SUM(D153:D154)</f>
        <v>73</v>
      </c>
      <c r="E155" s="69">
        <v>1</v>
      </c>
      <c r="F155"/>
      <c r="G155" s="21"/>
    </row>
  </sheetData>
  <mergeCells count="4">
    <mergeCell ref="A1:F1"/>
    <mergeCell ref="A2:F2"/>
    <mergeCell ref="H2:O2"/>
    <mergeCell ref="C100:D100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EB85F-3E9C-4827-AC13-189598D9B9C5}">
  <dimension ref="B1:E11"/>
  <sheetViews>
    <sheetView workbookViewId="0">
      <selection activeCell="F26" sqref="F26"/>
    </sheetView>
  </sheetViews>
  <sheetFormatPr baseColWidth="10" defaultRowHeight="15" x14ac:dyDescent="0.25"/>
  <cols>
    <col min="2" max="2" width="29.7109375" customWidth="1"/>
    <col min="3" max="3" width="17" customWidth="1"/>
  </cols>
  <sheetData>
    <row r="1" spans="2:5" x14ac:dyDescent="0.25">
      <c r="B1" s="121" t="s">
        <v>225</v>
      </c>
      <c r="C1" s="121"/>
      <c r="D1" s="121"/>
      <c r="E1" s="121"/>
    </row>
    <row r="2" spans="2:5" x14ac:dyDescent="0.25">
      <c r="B2" s="121" t="s">
        <v>226</v>
      </c>
      <c r="C2" s="121"/>
      <c r="D2" s="121"/>
      <c r="E2" s="121"/>
    </row>
    <row r="5" spans="2:5" x14ac:dyDescent="0.25">
      <c r="B5" s="45" t="s">
        <v>10</v>
      </c>
      <c r="C5" s="45" t="s">
        <v>7</v>
      </c>
      <c r="D5" s="45" t="s">
        <v>223</v>
      </c>
      <c r="E5" s="45" t="s">
        <v>224</v>
      </c>
    </row>
    <row r="6" spans="2:5" x14ac:dyDescent="0.25">
      <c r="B6" s="22" t="s">
        <v>12</v>
      </c>
      <c r="C6" s="23">
        <f>ABRIL!J7+MAYO!I7+JUNIO!J6</f>
        <v>110766</v>
      </c>
      <c r="D6" s="105">
        <v>173</v>
      </c>
      <c r="E6" s="105">
        <v>173</v>
      </c>
    </row>
    <row r="7" spans="2:5" x14ac:dyDescent="0.25">
      <c r="B7" s="22" t="s">
        <v>14</v>
      </c>
      <c r="C7" s="23">
        <f>ABRIL!J8+MAYO!I8+JUNIO!J7</f>
        <v>31220</v>
      </c>
      <c r="D7" s="105">
        <v>26</v>
      </c>
      <c r="E7" s="105">
        <v>26</v>
      </c>
    </row>
    <row r="8" spans="2:5" x14ac:dyDescent="0.25">
      <c r="B8" s="22" t="s">
        <v>16</v>
      </c>
      <c r="C8" s="23">
        <f>ABRIL!J9+MAYO!I9+JUNIO!J8</f>
        <v>6615</v>
      </c>
      <c r="D8" s="105">
        <v>7</v>
      </c>
      <c r="E8" s="105">
        <v>7</v>
      </c>
    </row>
    <row r="9" spans="2:5" x14ac:dyDescent="0.25">
      <c r="B9" s="22" t="s">
        <v>18</v>
      </c>
      <c r="C9" s="23">
        <f>ABRIL!J10+MAYO!I10+JUNIO!J9</f>
        <v>19924.059999999998</v>
      </c>
      <c r="D9" s="105">
        <v>24</v>
      </c>
      <c r="E9" s="105">
        <v>24</v>
      </c>
    </row>
    <row r="10" spans="2:5" x14ac:dyDescent="0.25">
      <c r="B10" s="22" t="s">
        <v>20</v>
      </c>
      <c r="C10" s="23">
        <f>ABRIL!J11+MAYO!I11+JUNIO!J10</f>
        <v>29468.2</v>
      </c>
      <c r="D10" s="105">
        <v>16</v>
      </c>
      <c r="E10" s="105">
        <v>16</v>
      </c>
    </row>
    <row r="11" spans="2:5" x14ac:dyDescent="0.25">
      <c r="C11" s="104">
        <f>SUM(C6:C10)</f>
        <v>197993.26</v>
      </c>
      <c r="D11" s="106">
        <f t="shared" ref="D11:E11" si="0">SUM(D6:D10)</f>
        <v>246</v>
      </c>
      <c r="E11" s="106">
        <f t="shared" si="0"/>
        <v>246</v>
      </c>
    </row>
  </sheetData>
  <mergeCells count="2">
    <mergeCell ref="B2:E2"/>
    <mergeCell ref="B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9705A-24F0-46BC-A4E0-EABC60C0D94A}">
  <dimension ref="A2:G24"/>
  <sheetViews>
    <sheetView tabSelected="1" topLeftCell="A4" workbookViewId="0">
      <selection activeCell="D29" sqref="D29"/>
    </sheetView>
  </sheetViews>
  <sheetFormatPr baseColWidth="10" defaultRowHeight="15" x14ac:dyDescent="0.25"/>
  <cols>
    <col min="3" max="3" width="37.85546875" bestFit="1" customWidth="1"/>
    <col min="4" max="4" width="28.28515625" customWidth="1"/>
  </cols>
  <sheetData>
    <row r="2" spans="1:7" x14ac:dyDescent="0.25">
      <c r="A2" s="121" t="s">
        <v>245</v>
      </c>
      <c r="B2" s="121"/>
      <c r="C2" s="121"/>
      <c r="D2" s="121"/>
      <c r="E2" s="121"/>
      <c r="F2" s="121"/>
      <c r="G2" s="121"/>
    </row>
    <row r="3" spans="1:7" x14ac:dyDescent="0.25">
      <c r="A3" s="122" t="s">
        <v>246</v>
      </c>
      <c r="B3" s="122"/>
      <c r="C3" s="122"/>
      <c r="D3" s="122"/>
      <c r="E3" s="122"/>
      <c r="F3" s="122"/>
    </row>
    <row r="5" spans="1:7" ht="15.75" thickBot="1" x14ac:dyDescent="0.3"/>
    <row r="6" spans="1:7" ht="18" thickBot="1" x14ac:dyDescent="0.35">
      <c r="B6" s="107" t="s">
        <v>247</v>
      </c>
      <c r="C6" s="82" t="s">
        <v>3</v>
      </c>
      <c r="D6" s="82" t="s">
        <v>4</v>
      </c>
      <c r="E6" s="82" t="s">
        <v>5</v>
      </c>
    </row>
    <row r="7" spans="1:7" x14ac:dyDescent="0.25">
      <c r="B7" s="27">
        <v>1</v>
      </c>
      <c r="C7" s="26" t="s">
        <v>227</v>
      </c>
      <c r="D7" s="26" t="s">
        <v>228</v>
      </c>
      <c r="E7" s="108">
        <v>1</v>
      </c>
    </row>
    <row r="8" spans="1:7" x14ac:dyDescent="0.25">
      <c r="B8" s="27">
        <v>2</v>
      </c>
      <c r="C8" s="26" t="s">
        <v>229</v>
      </c>
      <c r="D8" s="26" t="s">
        <v>228</v>
      </c>
      <c r="E8" s="26">
        <v>1</v>
      </c>
    </row>
    <row r="9" spans="1:7" x14ac:dyDescent="0.25">
      <c r="B9" s="27">
        <v>3</v>
      </c>
      <c r="C9" s="26" t="s">
        <v>230</v>
      </c>
      <c r="D9" s="26" t="s">
        <v>228</v>
      </c>
      <c r="E9" s="26">
        <v>1</v>
      </c>
    </row>
    <row r="10" spans="1:7" x14ac:dyDescent="0.25">
      <c r="B10" s="27">
        <v>4</v>
      </c>
      <c r="C10" s="26" t="s">
        <v>231</v>
      </c>
      <c r="D10" s="26" t="s">
        <v>228</v>
      </c>
      <c r="E10" s="26">
        <v>1</v>
      </c>
    </row>
    <row r="11" spans="1:7" x14ac:dyDescent="0.25">
      <c r="B11" s="27">
        <v>5</v>
      </c>
      <c r="C11" s="26" t="s">
        <v>232</v>
      </c>
      <c r="D11" s="26" t="s">
        <v>228</v>
      </c>
      <c r="E11" s="26">
        <v>1</v>
      </c>
    </row>
    <row r="12" spans="1:7" x14ac:dyDescent="0.25">
      <c r="B12" s="27">
        <v>6</v>
      </c>
      <c r="C12" s="26" t="s">
        <v>233</v>
      </c>
      <c r="D12" s="26" t="s">
        <v>228</v>
      </c>
      <c r="E12" s="26">
        <v>1</v>
      </c>
    </row>
    <row r="13" spans="1:7" x14ac:dyDescent="0.25">
      <c r="B13" s="27">
        <v>7</v>
      </c>
      <c r="C13" s="26" t="s">
        <v>234</v>
      </c>
      <c r="D13" s="26" t="s">
        <v>228</v>
      </c>
      <c r="E13" s="26">
        <v>1</v>
      </c>
    </row>
    <row r="14" spans="1:7" x14ac:dyDescent="0.25">
      <c r="B14" s="27">
        <v>8</v>
      </c>
      <c r="C14" s="26" t="s">
        <v>248</v>
      </c>
      <c r="D14" s="26" t="s">
        <v>228</v>
      </c>
      <c r="E14" s="26">
        <v>1</v>
      </c>
    </row>
    <row r="15" spans="1:7" x14ac:dyDescent="0.25">
      <c r="B15" s="27">
        <v>9</v>
      </c>
      <c r="C15" s="26" t="s">
        <v>235</v>
      </c>
      <c r="D15" s="26" t="s">
        <v>228</v>
      </c>
      <c r="E15" s="26">
        <v>1</v>
      </c>
    </row>
    <row r="16" spans="1:7" x14ac:dyDescent="0.25">
      <c r="B16" s="27">
        <v>10</v>
      </c>
      <c r="C16" s="26" t="s">
        <v>236</v>
      </c>
      <c r="D16" s="26" t="s">
        <v>228</v>
      </c>
      <c r="E16" s="26">
        <v>1</v>
      </c>
    </row>
    <row r="17" spans="2:5" x14ac:dyDescent="0.25">
      <c r="B17" s="27">
        <v>11</v>
      </c>
      <c r="C17" s="26" t="s">
        <v>249</v>
      </c>
      <c r="D17" s="26" t="s">
        <v>228</v>
      </c>
      <c r="E17" s="26">
        <v>1</v>
      </c>
    </row>
    <row r="18" spans="2:5" x14ac:dyDescent="0.25">
      <c r="B18" s="27">
        <v>12</v>
      </c>
      <c r="C18" s="26" t="s">
        <v>57</v>
      </c>
      <c r="D18" s="26" t="s">
        <v>228</v>
      </c>
      <c r="E18" s="26">
        <v>1</v>
      </c>
    </row>
    <row r="19" spans="2:5" x14ac:dyDescent="0.25">
      <c r="B19" s="27">
        <v>13</v>
      </c>
      <c r="C19" s="26" t="s">
        <v>237</v>
      </c>
      <c r="D19" s="26" t="s">
        <v>228</v>
      </c>
      <c r="E19" s="26">
        <v>1</v>
      </c>
    </row>
    <row r="20" spans="2:5" x14ac:dyDescent="0.25">
      <c r="B20" s="27">
        <v>14</v>
      </c>
      <c r="C20" s="26" t="s">
        <v>238</v>
      </c>
      <c r="D20" s="26" t="s">
        <v>239</v>
      </c>
      <c r="E20" s="26">
        <v>1</v>
      </c>
    </row>
    <row r="21" spans="2:5" x14ac:dyDescent="0.25">
      <c r="B21" s="27">
        <v>15</v>
      </c>
      <c r="C21" s="26" t="s">
        <v>240</v>
      </c>
      <c r="D21" s="26" t="s">
        <v>241</v>
      </c>
      <c r="E21" s="26">
        <v>1</v>
      </c>
    </row>
    <row r="22" spans="2:5" x14ac:dyDescent="0.25">
      <c r="B22" s="27">
        <v>16</v>
      </c>
      <c r="C22" s="26" t="s">
        <v>242</v>
      </c>
      <c r="D22" s="26" t="s">
        <v>241</v>
      </c>
      <c r="E22" s="26">
        <v>1</v>
      </c>
    </row>
    <row r="23" spans="2:5" x14ac:dyDescent="0.25">
      <c r="B23" s="27">
        <v>17</v>
      </c>
      <c r="C23" s="26" t="s">
        <v>243</v>
      </c>
      <c r="D23" s="26" t="s">
        <v>241</v>
      </c>
      <c r="E23" s="26">
        <v>1</v>
      </c>
    </row>
    <row r="24" spans="2:5" x14ac:dyDescent="0.25">
      <c r="B24" s="27">
        <v>18</v>
      </c>
      <c r="C24" s="26" t="s">
        <v>244</v>
      </c>
      <c r="D24" s="26" t="s">
        <v>241</v>
      </c>
      <c r="E24" s="26">
        <v>1</v>
      </c>
    </row>
  </sheetData>
  <mergeCells count="2">
    <mergeCell ref="A2:G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JUNIO</vt:lpstr>
      <vt:lpstr>MAYO</vt:lpstr>
      <vt:lpstr>ABRIL</vt:lpstr>
      <vt:lpstr>RESUMEN  APOYOS CON CUOTAS </vt:lpstr>
      <vt:lpstr>APOYOS  ESPECIE ENTREGADOS PBP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2020-10-13T16:50:06Z</dcterms:created>
  <dcterms:modified xsi:type="dcterms:W3CDTF">2020-10-15T18:27:43Z</dcterms:modified>
</cp:coreProperties>
</file>